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10\【100】_経理関連\指定請求書\完成ファイル\"/>
    </mc:Choice>
  </mc:AlternateContent>
  <xr:revisionPtr revIDLastSave="0" documentId="13_ncr:1_{5D231BF1-8207-48E5-9CEE-F1FA175CDFE2}" xr6:coauthVersionLast="47" xr6:coauthVersionMax="47" xr10:uidLastSave="{00000000-0000-0000-0000-000000000000}"/>
  <bookViews>
    <workbookView xWindow="20370" yWindow="-1710" windowWidth="29040" windowHeight="15720" tabRatio="645" xr2:uid="{782737AC-692A-42E4-A54E-A88C94F85F06}"/>
  </bookViews>
  <sheets>
    <sheet name="①企業情報シート(提出不要)" sheetId="7" r:id="rId1"/>
    <sheet name="②請求書" sheetId="20" r:id="rId2"/>
    <sheet name="請求書（記入例）" sheetId="21" r:id="rId3"/>
    <sheet name="【マニュアル】事前情報入力シート" sheetId="14" state="hidden" r:id="rId4"/>
    <sheet name="【マニュアル】①契約工事" sheetId="16" state="hidden" r:id="rId5"/>
    <sheet name="【マニュアル】②契約外工事" sheetId="17" state="hidden" r:id="rId6"/>
    <sheet name="科目リスト" sheetId="2" state="hidden" r:id="rId7"/>
  </sheets>
  <externalReferences>
    <externalReference r:id="rId8"/>
  </externalReferences>
  <definedNames>
    <definedName name="_xlnm.Print_Area" localSheetId="5">【マニュアル】②契約外工事!$A$1:$L$105</definedName>
    <definedName name="_xlnm.Print_Area" localSheetId="3">【マニュアル】事前情報入力シート!$A$1:$V$45</definedName>
    <definedName name="_xlnm.Print_Area" localSheetId="0">'①企業情報シート(提出不要)'!$B$3:$O$12</definedName>
    <definedName name="_xlnm.Print_Area" localSheetId="1">②請求書!$A$2:$Z$20</definedName>
    <definedName name="_xlnm.Print_Area" localSheetId="6">科目リスト!$A$1:$B$28</definedName>
    <definedName name="_xlnm.Print_Area" localSheetId="2">'請求書（記入例）'!$A$1:$AB$20</definedName>
    <definedName name="ページ数">#REF!</definedName>
    <definedName name="リセット" localSheetId="0">'①企業情報シート(提出不要)'!$D$4:$E$4,'①企業情報シート(提出不要)'!$G$4:$I$4,'①企業情報シート(提出不要)'!$D$5:$O$10,'①企業情報シート(提出不要)'!$D$11:$E$11,'①企業情報シート(提出不要)'!$G$11:$H$11,'①企業情報シート(提出不要)'!$J$11:$L$11,'①企業情報シート(提出不要)'!$F$12,'①企業情報シート(提出不要)'!$H$12:$O$12</definedName>
    <definedName name="リセット" localSheetId="1">②請求書!$E$6:$M$7,②請求書!$E$8:$M$9,②請求書!#REF!,②請求書!$H$15:$M$15,②請求書!$H$16:$M$16,②請求書!$R$15,②請求書!$U$16:$Z$16</definedName>
    <definedName name="リセット" localSheetId="2">'請求書（記入例）'!$E$6:$M$7,'請求書（記入例）'!$E$8:$M$9,'請求書（記入例）'!#REF!,'請求書（記入例）'!$H$15:$M$15,'請求書（記入例）'!$H$16:$M$16,'請求書（記入例）'!$R$15,'請求書（記入例）'!$U$16:$Z$16</definedName>
    <definedName name="支払日">[1]日付リスト!$B$2:$B$25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2" i="7" l="1"/>
  <c r="AB17" i="21"/>
  <c r="AB16" i="21"/>
  <c r="AB15" i="21"/>
  <c r="AB12" i="21"/>
  <c r="AB8" i="21"/>
  <c r="AB6" i="21"/>
  <c r="AB3" i="21"/>
  <c r="AB16" i="20"/>
  <c r="AB15" i="20"/>
  <c r="H17" i="21"/>
  <c r="H18" i="21" l="1"/>
  <c r="H19" i="21" s="1"/>
  <c r="W4" i="21"/>
  <c r="U4" i="21"/>
  <c r="AB12" i="20"/>
  <c r="AB8" i="20"/>
  <c r="AB6" i="20"/>
  <c r="AB3" i="20"/>
  <c r="H17" i="20"/>
  <c r="H18" i="20" s="1"/>
  <c r="H19" i="20" s="1"/>
  <c r="AB17" i="20"/>
  <c r="S12" i="20"/>
  <c r="S10" i="20"/>
  <c r="S8" i="20"/>
  <c r="S6" i="20"/>
  <c r="S5" i="20"/>
  <c r="W4" i="20"/>
  <c r="U4" i="20"/>
  <c r="U15" i="21" l="1"/>
  <c r="U18" i="21" s="1"/>
  <c r="U19" i="21" s="1"/>
  <c r="U20" i="21" s="1"/>
  <c r="E10" i="21" s="1"/>
  <c r="U15" i="20"/>
  <c r="U18" i="20" s="1"/>
  <c r="U19" i="20" s="1"/>
  <c r="U20" i="20" s="1"/>
  <c r="E10" i="20" s="1"/>
  <c r="R12" i="7" l="1"/>
  <c r="Q11" i="7"/>
  <c r="R11" i="7" s="1"/>
  <c r="Q10" i="7"/>
  <c r="R10" i="7" s="1"/>
  <c r="Q9" i="7"/>
  <c r="R9" i="7" s="1"/>
  <c r="Q8" i="7"/>
  <c r="Q7" i="7"/>
  <c r="R7" i="7" s="1"/>
  <c r="Q6" i="7"/>
  <c r="Q5" i="7"/>
  <c r="R5" i="7" s="1"/>
  <c r="Q4" i="7" l="1"/>
  <c r="R4" i="7" s="1"/>
  <c r="R3" i="7" s="1"/>
  <c r="AB5" i="21" s="1"/>
  <c r="AB5" i="20" l="1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user10</author>
  </authors>
  <commentList>
    <comment ref="W3" authorId="0" shapeId="0" xr:uid="{01B3CB26-7401-499D-82D6-DA0537B84269}">
      <text>
        <r>
          <rPr>
            <sz val="9"/>
            <color indexed="81"/>
            <rFont val="MS P ゴシック"/>
            <family val="3"/>
            <charset val="128"/>
          </rPr>
          <t>西暦で入力して下さい。
自動で和暦変換されます。
例）【入力】2024/2/4➡【変換】令和7年2月4日</t>
        </r>
      </text>
    </comment>
    <comment ref="S5" authorId="0" shapeId="0" xr:uid="{1CD19185-6FC9-46A6-9D64-17367F70CED7}">
      <text>
        <r>
          <rPr>
            <sz val="9"/>
            <color indexed="81"/>
            <rFont val="MS P ゴシック"/>
            <family val="3"/>
            <charset val="128"/>
          </rPr>
          <t xml:space="preserve">「企業情報シート」を入力すると、こちらに反映されます。
</t>
        </r>
        <r>
          <rPr>
            <b/>
            <sz val="9"/>
            <color indexed="81"/>
            <rFont val="MS P ゴシック"/>
            <family val="3"/>
            <charset val="128"/>
          </rPr>
          <t>直接入力はできません。
捺印をしてください。</t>
        </r>
      </text>
    </comment>
    <comment ref="E6" authorId="0" shapeId="0" xr:uid="{137F639D-BDD0-4A34-8E83-4ABF93629C9A}">
      <text>
        <r>
          <rPr>
            <sz val="9"/>
            <color indexed="81"/>
            <rFont val="MS P ゴシック"/>
            <family val="3"/>
            <charset val="128"/>
          </rPr>
          <t>注文書に記載の正式名称をご記入下さい。
例）○○ホテル　××改修工事　など</t>
        </r>
      </text>
    </comment>
    <comment ref="E8" authorId="0" shapeId="0" xr:uid="{5A2CB1A6-F47A-4E02-8737-C98C4C81C0AC}">
      <text>
        <r>
          <rPr>
            <sz val="9"/>
            <color indexed="81"/>
            <rFont val="MS P ゴシック"/>
            <family val="3"/>
            <charset val="128"/>
          </rPr>
          <t xml:space="preserve">プルダウン(▼)で工種を選択して下さい。
</t>
        </r>
        <r>
          <rPr>
            <b/>
            <sz val="9"/>
            <color indexed="81"/>
            <rFont val="MS P ゴシック"/>
            <family val="3"/>
            <charset val="128"/>
          </rPr>
          <t>直接入力も可能です。</t>
        </r>
      </text>
    </comment>
    <comment ref="L12" authorId="0" shapeId="0" xr:uid="{7E1521F5-A1B6-400F-8EF6-AA8EFE1650D2}">
      <text>
        <r>
          <rPr>
            <sz val="9"/>
            <color indexed="81"/>
            <rFont val="MS P ゴシック"/>
            <family val="3"/>
            <charset val="128"/>
          </rPr>
          <t>締切の月を入力して下さい。
1～12</t>
        </r>
      </text>
    </comment>
    <comment ref="H15" authorId="0" shapeId="0" xr:uid="{4BBA6C52-F6A9-4148-AA17-BBD052325B9E}">
      <text>
        <r>
          <rPr>
            <sz val="9"/>
            <color indexed="81"/>
            <rFont val="MS P ゴシック"/>
            <family val="3"/>
            <charset val="128"/>
          </rPr>
          <t>当初契約金額(税抜)を入力して下さい。</t>
        </r>
      </text>
    </comment>
    <comment ref="R15" authorId="0" shapeId="0" xr:uid="{9C2AE327-7F84-4466-A549-C8BAFF8046BF}">
      <text>
        <r>
          <rPr>
            <sz val="9"/>
            <color indexed="81"/>
            <rFont val="MS P ゴシック"/>
            <family val="3"/>
            <charset val="128"/>
          </rPr>
          <t>出来高を％で入力して下さい。
1%～100%</t>
        </r>
      </text>
    </comment>
    <comment ref="H16" authorId="0" shapeId="0" xr:uid="{491EE4BF-50E6-4168-AA7E-258695B5EAE7}">
      <text>
        <r>
          <rPr>
            <sz val="9"/>
            <color indexed="81"/>
            <rFont val="MS P ゴシック"/>
            <family val="3"/>
            <charset val="128"/>
          </rPr>
          <t>当初契約金額から変更になった場合に、変更後の金額(税抜)を入力して下さい。</t>
        </r>
        <r>
          <rPr>
            <b/>
            <sz val="9"/>
            <color indexed="81"/>
            <rFont val="MS P ゴシック"/>
            <family val="3"/>
            <charset val="128"/>
          </rPr>
          <t>変更がない場合は、入力不要です。</t>
        </r>
      </text>
    </comment>
    <comment ref="U16" authorId="0" shapeId="0" xr:uid="{60EA7D82-5908-4BD0-968C-B60B20CE2E44}">
      <text>
        <r>
          <rPr>
            <sz val="9"/>
            <color indexed="81"/>
            <rFont val="MS P ゴシック"/>
            <family val="3"/>
            <charset val="128"/>
          </rPr>
          <t xml:space="preserve">2回目以降の請求時に前月までの受領済金額(税抜)を入力して下さい。
</t>
        </r>
        <r>
          <rPr>
            <b/>
            <sz val="9"/>
            <color indexed="81"/>
            <rFont val="MS P ゴシック"/>
            <family val="3"/>
            <charset val="128"/>
          </rPr>
          <t>初回請求時は入力不要です。</t>
        </r>
      </text>
    </comment>
  </commentList>
</comments>
</file>

<file path=xl/sharedStrings.xml><?xml version="1.0" encoding="utf-8"?>
<sst xmlns="http://schemas.openxmlformats.org/spreadsheetml/2006/main" count="201" uniqueCount="154">
  <si>
    <t>下記の通り請求致します。</t>
    <rPh sb="0" eb="2">
      <t>カキ</t>
    </rPh>
    <rPh sb="3" eb="4">
      <t>トオ</t>
    </rPh>
    <rPh sb="5" eb="7">
      <t>セイキュウ</t>
    </rPh>
    <rPh sb="7" eb="8">
      <t>イタ</t>
    </rPh>
    <phoneticPr fontId="1"/>
  </si>
  <si>
    <t>郵便番号</t>
    <rPh sb="0" eb="4">
      <t>ユウビンバンゴウ</t>
    </rPh>
    <phoneticPr fontId="1"/>
  </si>
  <si>
    <t>科目</t>
  </si>
  <si>
    <t>列1</t>
  </si>
  <si>
    <t>共通仮設工事</t>
  </si>
  <si>
    <t>直接仮設工事</t>
  </si>
  <si>
    <t>木工事</t>
  </si>
  <si>
    <t>金属工事</t>
  </si>
  <si>
    <t>左官工事</t>
  </si>
  <si>
    <t>木製建具工事</t>
  </si>
  <si>
    <t>硝子工事</t>
  </si>
  <si>
    <t>塗装工事</t>
  </si>
  <si>
    <t>内装工事</t>
  </si>
  <si>
    <t>昇降設備工事</t>
  </si>
  <si>
    <r>
      <rPr>
        <b/>
        <sz val="14"/>
        <color theme="1"/>
        <rFont val="MS UI Gothic"/>
        <family val="3"/>
        <charset val="128"/>
      </rPr>
      <t>東葉技建株式会社</t>
    </r>
    <r>
      <rPr>
        <b/>
        <sz val="10"/>
        <color theme="1"/>
        <rFont val="MS UI Gothic"/>
        <family val="3"/>
        <charset val="128"/>
      </rPr>
      <t>　</t>
    </r>
    <r>
      <rPr>
        <b/>
        <sz val="11"/>
        <color theme="1"/>
        <rFont val="MS UI Gothic"/>
        <family val="3"/>
        <charset val="128"/>
      </rPr>
      <t>御中</t>
    </r>
    <rPh sb="0" eb="4">
      <t>トウヨウギケン</t>
    </rPh>
    <rPh sb="4" eb="8">
      <t>カブシキガイシャ</t>
    </rPh>
    <rPh sb="9" eb="11">
      <t>オンチュウ</t>
    </rPh>
    <phoneticPr fontId="1"/>
  </si>
  <si>
    <t>契約内容</t>
    <rPh sb="0" eb="2">
      <t>ケイヤク</t>
    </rPh>
    <rPh sb="2" eb="4">
      <t>ナイヨウ</t>
    </rPh>
    <phoneticPr fontId="1"/>
  </si>
  <si>
    <t>今回請求額</t>
    <rPh sb="0" eb="5">
      <t>コンカイセイキュウガク</t>
    </rPh>
    <phoneticPr fontId="1"/>
  </si>
  <si>
    <t>印</t>
    <rPh sb="0" eb="1">
      <t>イン</t>
    </rPh>
    <phoneticPr fontId="1"/>
  </si>
  <si>
    <t>請　求　書（契約工事）</t>
    <rPh sb="0" eb="1">
      <t>ショウ</t>
    </rPh>
    <rPh sb="2" eb="3">
      <t>モトム</t>
    </rPh>
    <rPh sb="4" eb="5">
      <t>ショ</t>
    </rPh>
    <rPh sb="6" eb="8">
      <t>ケイヤク</t>
    </rPh>
    <rPh sb="8" eb="10">
      <t>コウジ</t>
    </rPh>
    <phoneticPr fontId="1"/>
  </si>
  <si>
    <t>代表者名</t>
    <rPh sb="0" eb="4">
      <t>ダイヒョウシャメイ</t>
    </rPh>
    <phoneticPr fontId="1"/>
  </si>
  <si>
    <t>会社名</t>
    <rPh sb="0" eb="3">
      <t>カイシャメイ</t>
    </rPh>
    <phoneticPr fontId="1"/>
  </si>
  <si>
    <t>営業所名等</t>
    <rPh sb="0" eb="4">
      <t>エイギョウショメイ</t>
    </rPh>
    <rPh sb="4" eb="5">
      <t>ナド</t>
    </rPh>
    <phoneticPr fontId="1"/>
  </si>
  <si>
    <t>ご住所</t>
    <rPh sb="1" eb="3">
      <t>ジュウショ</t>
    </rPh>
    <phoneticPr fontId="1"/>
  </si>
  <si>
    <t>建物名・部屋番号</t>
    <rPh sb="0" eb="3">
      <t>タテモノメイ</t>
    </rPh>
    <rPh sb="4" eb="8">
      <t>ヘヤバンゴウ</t>
    </rPh>
    <phoneticPr fontId="1"/>
  </si>
  <si>
    <t>代表者名</t>
    <rPh sb="0" eb="3">
      <t>ダイヒョウシャ</t>
    </rPh>
    <rPh sb="3" eb="4">
      <t>メイ</t>
    </rPh>
    <phoneticPr fontId="1"/>
  </si>
  <si>
    <t>記入項目</t>
    <rPh sb="0" eb="4">
      <t>キニュウコウモク</t>
    </rPh>
    <phoneticPr fontId="1"/>
  </si>
  <si>
    <t>記入欄</t>
    <rPh sb="0" eb="3">
      <t>キニュウラン</t>
    </rPh>
    <phoneticPr fontId="1"/>
  </si>
  <si>
    <t>-</t>
    <phoneticPr fontId="1"/>
  </si>
  <si>
    <t>T</t>
    <phoneticPr fontId="1"/>
  </si>
  <si>
    <t>有無→</t>
    <rPh sb="0" eb="2">
      <t>ウム</t>
    </rPh>
    <phoneticPr fontId="1"/>
  </si>
  <si>
    <t>電話番号</t>
    <rPh sb="0" eb="2">
      <t>デンワ</t>
    </rPh>
    <rPh sb="2" eb="4">
      <t>バンゴウ</t>
    </rPh>
    <phoneticPr fontId="1"/>
  </si>
  <si>
    <t>住      所</t>
    <rPh sb="0" eb="1">
      <t>ジュウ</t>
    </rPh>
    <rPh sb="7" eb="8">
      <t>ショ</t>
    </rPh>
    <phoneticPr fontId="1"/>
  </si>
  <si>
    <t>社      名</t>
    <rPh sb="0" eb="1">
      <t>シャ</t>
    </rPh>
    <rPh sb="7" eb="8">
      <t>ナ</t>
    </rPh>
    <phoneticPr fontId="1"/>
  </si>
  <si>
    <r>
      <t>都道府県名・市区町村名・地番</t>
    </r>
    <r>
      <rPr>
        <sz val="8"/>
        <color theme="1"/>
        <rFont val="HG丸ｺﾞｼｯｸM-PRO"/>
        <family val="3"/>
        <charset val="128"/>
      </rPr>
      <t>　</t>
    </r>
    <r>
      <rPr>
        <sz val="8"/>
        <color rgb="FFFF0000"/>
        <rFont val="HG丸ｺﾞｼｯｸM-PRO"/>
        <family val="3"/>
        <charset val="128"/>
      </rPr>
      <t>※必須</t>
    </r>
    <rPh sb="0" eb="4">
      <t>トドウフケン</t>
    </rPh>
    <rPh sb="4" eb="5">
      <t>メイ</t>
    </rPh>
    <rPh sb="6" eb="11">
      <t>シクチョウソンメイ</t>
    </rPh>
    <rPh sb="12" eb="14">
      <t>チバン</t>
    </rPh>
    <phoneticPr fontId="1"/>
  </si>
  <si>
    <r>
      <t>郵便番号　</t>
    </r>
    <r>
      <rPr>
        <sz val="8"/>
        <color rgb="FFFF0000"/>
        <rFont val="HG丸ｺﾞｼｯｸM-PRO"/>
        <family val="3"/>
        <charset val="128"/>
      </rPr>
      <t>※必須</t>
    </r>
    <rPh sb="0" eb="4">
      <t>ユウビンバンゴウ</t>
    </rPh>
    <rPh sb="6" eb="8">
      <t>ヒッス</t>
    </rPh>
    <phoneticPr fontId="1"/>
  </si>
  <si>
    <r>
      <t>商号</t>
    </r>
    <r>
      <rPr>
        <sz val="8"/>
        <color theme="1"/>
        <rFont val="HG丸ｺﾞｼｯｸM-PRO"/>
        <family val="3"/>
        <charset val="128"/>
      </rPr>
      <t>　</t>
    </r>
    <r>
      <rPr>
        <sz val="8"/>
        <color rgb="FFFF0000"/>
        <rFont val="HG丸ｺﾞｼｯｸM-PRO"/>
        <family val="3"/>
        <charset val="128"/>
      </rPr>
      <t>※必須</t>
    </r>
    <rPh sb="0" eb="2">
      <t>ショウゴウ</t>
    </rPh>
    <phoneticPr fontId="1"/>
  </si>
  <si>
    <r>
      <t>役職名</t>
    </r>
    <r>
      <rPr>
        <sz val="8"/>
        <color theme="1"/>
        <rFont val="HG丸ｺﾞｼｯｸM-PRO"/>
        <family val="3"/>
        <charset val="128"/>
      </rPr>
      <t>　</t>
    </r>
    <r>
      <rPr>
        <sz val="8"/>
        <color rgb="FFFF0000"/>
        <rFont val="HG丸ｺﾞｼｯｸM-PRO"/>
        <family val="3"/>
        <charset val="128"/>
      </rPr>
      <t>※必須</t>
    </r>
    <rPh sb="0" eb="3">
      <t>ヤクショクメイ</t>
    </rPh>
    <phoneticPr fontId="1"/>
  </si>
  <si>
    <r>
      <t>氏名</t>
    </r>
    <r>
      <rPr>
        <sz val="8"/>
        <color theme="1"/>
        <rFont val="HG丸ｺﾞｼｯｸM-PRO"/>
        <family val="3"/>
        <charset val="128"/>
      </rPr>
      <t>　</t>
    </r>
    <r>
      <rPr>
        <sz val="8"/>
        <color rgb="FFFF0000"/>
        <rFont val="HG丸ｺﾞｼｯｸM-PRO"/>
        <family val="3"/>
        <charset val="128"/>
      </rPr>
      <t>※必須</t>
    </r>
    <rPh sb="0" eb="2">
      <t>シメイ</t>
    </rPh>
    <phoneticPr fontId="1"/>
  </si>
  <si>
    <r>
      <t>連絡先電話番号</t>
    </r>
    <r>
      <rPr>
        <sz val="8"/>
        <color theme="1"/>
        <rFont val="HG丸ｺﾞｼｯｸM-PRO"/>
        <family val="3"/>
        <charset val="128"/>
      </rPr>
      <t>　</t>
    </r>
    <r>
      <rPr>
        <sz val="8"/>
        <color rgb="FFFF0000"/>
        <rFont val="HG丸ｺﾞｼｯｸM-PRO"/>
        <family val="3"/>
        <charset val="128"/>
      </rPr>
      <t>※必須</t>
    </r>
    <rPh sb="0" eb="3">
      <t>レンラクサキ</t>
    </rPh>
    <rPh sb="3" eb="7">
      <t>デンワバンゴウ</t>
    </rPh>
    <phoneticPr fontId="1"/>
  </si>
  <si>
    <t>入力補足</t>
    <rPh sb="0" eb="2">
      <t>ニュウリョク</t>
    </rPh>
    <rPh sb="2" eb="4">
      <t>ホソク</t>
    </rPh>
    <phoneticPr fontId="1"/>
  </si>
  <si>
    <t>白抜き部分を全て入力してください</t>
    <rPh sb="0" eb="2">
      <t>シロヌ</t>
    </rPh>
    <rPh sb="3" eb="5">
      <t>ブブン</t>
    </rPh>
    <rPh sb="6" eb="7">
      <t>スベ</t>
    </rPh>
    <rPh sb="8" eb="10">
      <t>ニュウリョク</t>
    </rPh>
    <phoneticPr fontId="1"/>
  </si>
  <si>
    <r>
      <t>消費税</t>
    </r>
    <r>
      <rPr>
        <sz val="12"/>
        <color theme="1"/>
        <rFont val="MS UI Gothic"/>
        <family val="3"/>
        <charset val="128"/>
      </rPr>
      <t>(10%)</t>
    </r>
    <rPh sb="0" eb="3">
      <t>ショウヒゼイ</t>
    </rPh>
    <phoneticPr fontId="1"/>
  </si>
  <si>
    <r>
      <t>%</t>
    </r>
    <r>
      <rPr>
        <sz val="12"/>
        <color theme="1"/>
        <rFont val="MS UI Gothic"/>
        <family val="3"/>
        <charset val="128"/>
      </rPr>
      <t>(税抜)</t>
    </r>
    <rPh sb="2" eb="4">
      <t>ゼイヌキ</t>
    </rPh>
    <phoneticPr fontId="1"/>
  </si>
  <si>
    <r>
      <t>今回請求額</t>
    </r>
    <r>
      <rPr>
        <sz val="12"/>
        <color theme="1"/>
        <rFont val="MS UI Gothic"/>
        <family val="3"/>
        <charset val="128"/>
      </rPr>
      <t>(税抜)</t>
    </r>
    <rPh sb="0" eb="5">
      <t>コンカイセイキュウガク</t>
    </rPh>
    <rPh sb="6" eb="8">
      <t>ゼイヌキ</t>
    </rPh>
    <phoneticPr fontId="1"/>
  </si>
  <si>
    <r>
      <t>今回請求額</t>
    </r>
    <r>
      <rPr>
        <b/>
        <sz val="12"/>
        <rFont val="MS UI Gothic"/>
        <family val="3"/>
        <charset val="128"/>
      </rPr>
      <t>(税込)</t>
    </r>
    <rPh sb="0" eb="2">
      <t>コンカイ</t>
    </rPh>
    <rPh sb="2" eb="5">
      <t>セイキュウガク</t>
    </rPh>
    <rPh sb="6" eb="8">
      <t>ゼイコミ</t>
    </rPh>
    <phoneticPr fontId="1"/>
  </si>
  <si>
    <r>
      <t>契約金額</t>
    </r>
    <r>
      <rPr>
        <b/>
        <sz val="12"/>
        <color theme="1"/>
        <rFont val="MS UI Gothic"/>
        <family val="3"/>
        <charset val="128"/>
      </rPr>
      <t>（税込）</t>
    </r>
    <rPh sb="0" eb="4">
      <t>ケイヤクキンガク</t>
    </rPh>
    <rPh sb="5" eb="6">
      <t>ゼイ</t>
    </rPh>
    <rPh sb="6" eb="7">
      <t>コミ</t>
    </rPh>
    <phoneticPr fontId="1"/>
  </si>
  <si>
    <r>
      <t>最新契約金額</t>
    </r>
    <r>
      <rPr>
        <b/>
        <sz val="12"/>
        <color theme="1"/>
        <rFont val="MS UI Gothic"/>
        <family val="3"/>
        <charset val="128"/>
      </rPr>
      <t>（税抜）</t>
    </r>
    <rPh sb="0" eb="2">
      <t>サイシン</t>
    </rPh>
    <rPh sb="2" eb="4">
      <t>ケイヤク</t>
    </rPh>
    <rPh sb="4" eb="6">
      <t>キンガク</t>
    </rPh>
    <rPh sb="7" eb="9">
      <t>ゼイヌキ</t>
    </rPh>
    <phoneticPr fontId="1"/>
  </si>
  <si>
    <t>月末</t>
    <rPh sb="0" eb="2">
      <t>ガツマツ</t>
    </rPh>
    <phoneticPr fontId="1"/>
  </si>
  <si>
    <t>締切日：</t>
    <rPh sb="0" eb="3">
      <t>シメキリビ</t>
    </rPh>
    <phoneticPr fontId="1"/>
  </si>
  <si>
    <t>【「①契約工事」/「②契約外工事」の企業情報欄】</t>
    <rPh sb="18" eb="23">
      <t>キギョウジョウホウラン</t>
    </rPh>
    <phoneticPr fontId="1"/>
  </si>
  <si>
    <r>
      <t>適格請求書発行事業者登録番号（インボイス）</t>
    </r>
    <r>
      <rPr>
        <sz val="8"/>
        <color theme="1"/>
        <rFont val="HG丸ｺﾞｼｯｸM-PRO"/>
        <family val="3"/>
        <charset val="128"/>
      </rPr>
      <t>　</t>
    </r>
    <r>
      <rPr>
        <sz val="8"/>
        <color rgb="FFFF0000"/>
        <rFont val="HG丸ｺﾞｼｯｸM-PRO"/>
        <family val="3"/>
        <charset val="128"/>
      </rPr>
      <t>※必須</t>
    </r>
    <rPh sb="0" eb="5">
      <t>テキカクセイキュウショ</t>
    </rPh>
    <rPh sb="5" eb="7">
      <t>ハッコウ</t>
    </rPh>
    <rPh sb="7" eb="10">
      <t>ジギョウシャ</t>
    </rPh>
    <rPh sb="10" eb="12">
      <t>トウロク</t>
    </rPh>
    <rPh sb="12" eb="14">
      <t>バンゴウ</t>
    </rPh>
    <phoneticPr fontId="1"/>
  </si>
  <si>
    <t>　　※上図、企業情報欄への直接入力はできません。</t>
    <rPh sb="3" eb="4">
      <t>ウエ</t>
    </rPh>
    <rPh sb="4" eb="5">
      <t>ズ</t>
    </rPh>
    <rPh sb="6" eb="8">
      <t>キギョウ</t>
    </rPh>
    <rPh sb="8" eb="10">
      <t>ジョウホウ</t>
    </rPh>
    <rPh sb="10" eb="11">
      <t>ラン</t>
    </rPh>
    <rPh sb="13" eb="17">
      <t>チョクセツニュウリョク</t>
    </rPh>
    <phoneticPr fontId="1"/>
  </si>
  <si>
    <t>　“無”を選択した場合</t>
    <rPh sb="2" eb="3">
      <t>ナ</t>
    </rPh>
    <rPh sb="5" eb="7">
      <t>センタク</t>
    </rPh>
    <rPh sb="9" eb="11">
      <t>バアイ</t>
    </rPh>
    <phoneticPr fontId="1"/>
  </si>
  <si>
    <t>★記入例★</t>
    <rPh sb="1" eb="4">
      <t>キニュウレイ</t>
    </rPh>
    <phoneticPr fontId="1"/>
  </si>
  <si>
    <t>１．白抜きの箇所が入力可能な欄です。</t>
    <rPh sb="2" eb="4">
      <t>シロヌ</t>
    </rPh>
    <rPh sb="6" eb="8">
      <t>カショ</t>
    </rPh>
    <rPh sb="9" eb="11">
      <t>ニュウリョク</t>
    </rPh>
    <rPh sb="11" eb="13">
      <t>カノウ</t>
    </rPh>
    <rPh sb="14" eb="15">
      <t>ラン</t>
    </rPh>
    <phoneticPr fontId="1"/>
  </si>
  <si>
    <t>　　シートの企業情報欄（右上の枠内）に反映されます。</t>
    <rPh sb="6" eb="11">
      <t>キギョウジョウホウラン</t>
    </rPh>
    <rPh sb="12" eb="14">
      <t>ミギウエ</t>
    </rPh>
    <rPh sb="15" eb="17">
      <t>ワクナイ</t>
    </rPh>
    <rPh sb="19" eb="21">
      <t>ハンエイ</t>
    </rPh>
    <phoneticPr fontId="1"/>
  </si>
  <si>
    <t>３．「適格請求書発行事業者登録番号（インボイス）」は、プルダウンで“有”を</t>
    <rPh sb="3" eb="5">
      <t>テキカク</t>
    </rPh>
    <rPh sb="5" eb="8">
      <t>セイキュウショ</t>
    </rPh>
    <rPh sb="8" eb="13">
      <t>ハッコウジギョウシャ</t>
    </rPh>
    <rPh sb="13" eb="17">
      <t>トウロクバンゴウ</t>
    </rPh>
    <rPh sb="34" eb="35">
      <t>アリ</t>
    </rPh>
    <phoneticPr fontId="1"/>
  </si>
  <si>
    <t>　　選択した場合のみ、表示されます。桁数は13桁以外は入力できません。</t>
    <rPh sb="2" eb="4">
      <t>センタク</t>
    </rPh>
    <rPh sb="6" eb="8">
      <t>バアイ</t>
    </rPh>
    <rPh sb="11" eb="13">
      <t>ヒョウジ</t>
    </rPh>
    <rPh sb="18" eb="20">
      <t>ケタスウ</t>
    </rPh>
    <rPh sb="23" eb="24">
      <t>ケタ</t>
    </rPh>
    <rPh sb="24" eb="26">
      <t>イガイ</t>
    </rPh>
    <rPh sb="27" eb="29">
      <t>ニュウリョク</t>
    </rPh>
    <phoneticPr fontId="1"/>
  </si>
  <si>
    <t>４．未入力の項目があると、黄色枠内にメッセージが表示されます。</t>
    <rPh sb="2" eb="5">
      <t>ミニュウリョク</t>
    </rPh>
    <rPh sb="6" eb="8">
      <t>コウモク</t>
    </rPh>
    <rPh sb="13" eb="15">
      <t>キイロ</t>
    </rPh>
    <rPh sb="15" eb="17">
      <t>ワクナイ</t>
    </rPh>
    <rPh sb="24" eb="26">
      <t>ヒョウジ</t>
    </rPh>
    <phoneticPr fontId="1"/>
  </si>
  <si>
    <t>請求金額</t>
    <rPh sb="0" eb="2">
      <t>セイキュウ</t>
    </rPh>
    <rPh sb="2" eb="4">
      <t>キンガク</t>
    </rPh>
    <phoneticPr fontId="1"/>
  </si>
  <si>
    <t>２．「事前情報入力シート」に入力した基本情報が、「①契約工事」/「②契約外工事」の</t>
    <rPh sb="3" eb="7">
      <t>ジゼンジョウホウ</t>
    </rPh>
    <rPh sb="7" eb="9">
      <t>ニュウリョク</t>
    </rPh>
    <rPh sb="14" eb="16">
      <t>ニュウリョク</t>
    </rPh>
    <rPh sb="18" eb="20">
      <t>キホン</t>
    </rPh>
    <rPh sb="20" eb="22">
      <t>ジョウホウ</t>
    </rPh>
    <rPh sb="26" eb="28">
      <t>ケイヤク</t>
    </rPh>
    <rPh sb="28" eb="30">
      <t>コウジ</t>
    </rPh>
    <rPh sb="34" eb="39">
      <t>ケイヤクガイコウジ</t>
    </rPh>
    <phoneticPr fontId="1"/>
  </si>
  <si>
    <t>　　・未入力の項目があると、「請求書」の右側に、入力を促すメッセージ（黄色枠内）が表示されます。</t>
    <rPh sb="3" eb="6">
      <t>ミニュウリョク</t>
    </rPh>
    <rPh sb="7" eb="9">
      <t>コウモク</t>
    </rPh>
    <rPh sb="15" eb="18">
      <t>セイキュウショ</t>
    </rPh>
    <rPh sb="20" eb="22">
      <t>ミギガワ</t>
    </rPh>
    <rPh sb="24" eb="26">
      <t>ニュウリョク</t>
    </rPh>
    <rPh sb="27" eb="28">
      <t>ウナガ</t>
    </rPh>
    <rPh sb="35" eb="37">
      <t>キイロ</t>
    </rPh>
    <rPh sb="37" eb="39">
      <t>ワクナイ</t>
    </rPh>
    <rPh sb="41" eb="43">
      <t>ヒョウジ</t>
    </rPh>
    <phoneticPr fontId="1"/>
  </si>
  <si>
    <r>
      <t>　　　※</t>
    </r>
    <r>
      <rPr>
        <b/>
        <sz val="11"/>
        <color rgb="FFFF0000"/>
        <rFont val="HG丸ｺﾞｼｯｸM-PRO"/>
        <family val="3"/>
        <charset val="128"/>
      </rPr>
      <t>赤文字</t>
    </r>
    <r>
      <rPr>
        <sz val="11"/>
        <color theme="1"/>
        <rFont val="Segoe UI Symbol"/>
        <family val="2"/>
      </rPr>
      <t>➡</t>
    </r>
    <r>
      <rPr>
        <sz val="11"/>
        <color theme="1"/>
        <rFont val="HG丸ｺﾞｼｯｸM-PRO"/>
        <family val="3"/>
        <charset val="128"/>
      </rPr>
      <t>入力必須項目が未記入、</t>
    </r>
    <r>
      <rPr>
        <b/>
        <sz val="11"/>
        <color theme="1"/>
        <rFont val="HG丸ｺﾞｼｯｸM-PRO"/>
        <family val="3"/>
        <charset val="128"/>
      </rPr>
      <t>黒文字</t>
    </r>
    <r>
      <rPr>
        <sz val="11"/>
        <color theme="1"/>
        <rFont val="Segoe UI Symbol"/>
        <family val="2"/>
      </rPr>
      <t>➡</t>
    </r>
    <r>
      <rPr>
        <sz val="11"/>
        <color theme="1"/>
        <rFont val="HG丸ｺﾞｼｯｸM-PRO"/>
        <family val="3"/>
        <charset val="128"/>
      </rPr>
      <t>入力任意項目が未記入、</t>
    </r>
    <r>
      <rPr>
        <b/>
        <sz val="11"/>
        <color theme="5"/>
        <rFont val="HG丸ｺﾞｼｯｸM-PRO"/>
        <family val="3"/>
        <charset val="128"/>
      </rPr>
      <t>黄色文字</t>
    </r>
    <r>
      <rPr>
        <sz val="11"/>
        <color theme="1"/>
        <rFont val="Segoe UI Symbol"/>
        <family val="2"/>
      </rPr>
      <t>➡</t>
    </r>
    <r>
      <rPr>
        <sz val="11"/>
        <color theme="1"/>
        <rFont val="HG丸ｺﾞｼｯｸM-PRO"/>
        <family val="3"/>
        <charset val="128"/>
      </rPr>
      <t>事前情報入力シートが未記入</t>
    </r>
    <rPh sb="4" eb="7">
      <t>アカモジ</t>
    </rPh>
    <rPh sb="8" eb="12">
      <t>ニュウリョクヒッス</t>
    </rPh>
    <rPh sb="12" eb="14">
      <t>コウモク</t>
    </rPh>
    <rPh sb="15" eb="18">
      <t>ミキニュウ</t>
    </rPh>
    <rPh sb="19" eb="22">
      <t>クロモジ</t>
    </rPh>
    <rPh sb="23" eb="25">
      <t>ニュウリョク</t>
    </rPh>
    <rPh sb="25" eb="27">
      <t>ニンイ</t>
    </rPh>
    <rPh sb="27" eb="29">
      <t>コウモク</t>
    </rPh>
    <rPh sb="30" eb="33">
      <t>ミキニュウ</t>
    </rPh>
    <rPh sb="34" eb="36">
      <t>キイロ</t>
    </rPh>
    <rPh sb="36" eb="38">
      <t>モジ</t>
    </rPh>
    <rPh sb="39" eb="41">
      <t>ジゼン</t>
    </rPh>
    <rPh sb="41" eb="43">
      <t>ジョウホウ</t>
    </rPh>
    <rPh sb="43" eb="45">
      <t>ニュウリョク</t>
    </rPh>
    <rPh sb="49" eb="50">
      <t>ミ</t>
    </rPh>
    <rPh sb="50" eb="52">
      <t>キニュウ</t>
    </rPh>
    <phoneticPr fontId="1"/>
  </si>
  <si>
    <t>２．　　発行日の入力</t>
    <rPh sb="4" eb="7">
      <t>ハッコウビ</t>
    </rPh>
    <rPh sb="8" eb="10">
      <t>ニュウリョク</t>
    </rPh>
    <phoneticPr fontId="1"/>
  </si>
  <si>
    <t>１．白抜き部分の入力</t>
    <rPh sb="2" eb="4">
      <t>シロヌ</t>
    </rPh>
    <rPh sb="5" eb="7">
      <t>ブブン</t>
    </rPh>
    <rPh sb="8" eb="10">
      <t>ニュウリョク</t>
    </rPh>
    <phoneticPr fontId="1"/>
  </si>
  <si>
    <t>　　・白抜き部分のみ、入力可能です。</t>
    <rPh sb="3" eb="5">
      <t>シロヌ</t>
    </rPh>
    <rPh sb="6" eb="8">
      <t>ブブン</t>
    </rPh>
    <rPh sb="11" eb="15">
      <t>ニュウリョクカノウ</t>
    </rPh>
    <phoneticPr fontId="1"/>
  </si>
  <si>
    <t>　　右のように【2025/XX/XX】と西暦を打つことで、自動で和暦変換され表示されます。</t>
    <rPh sb="2" eb="3">
      <t>ミギ</t>
    </rPh>
    <rPh sb="20" eb="22">
      <t>セイレキ</t>
    </rPh>
    <rPh sb="23" eb="24">
      <t>ウ</t>
    </rPh>
    <rPh sb="29" eb="31">
      <t>ジドウ</t>
    </rPh>
    <rPh sb="32" eb="34">
      <t>ワレキ</t>
    </rPh>
    <rPh sb="34" eb="36">
      <t>ヘンカン</t>
    </rPh>
    <rPh sb="38" eb="40">
      <t>ヒョウジ</t>
    </rPh>
    <phoneticPr fontId="1"/>
  </si>
  <si>
    <t>入力時</t>
    <rPh sb="0" eb="3">
      <t>ニュウリョクジ</t>
    </rPh>
    <phoneticPr fontId="1"/>
  </si>
  <si>
    <t>変換後</t>
    <rPh sb="0" eb="3">
      <t>ヘンカンゴ</t>
    </rPh>
    <phoneticPr fontId="1"/>
  </si>
  <si>
    <t>３．　　工事名称の入力</t>
    <rPh sb="4" eb="8">
      <t>コウジメイショウ</t>
    </rPh>
    <rPh sb="9" eb="11">
      <t>ニュウリョク</t>
    </rPh>
    <phoneticPr fontId="1"/>
  </si>
  <si>
    <t>　　　プルダウンリストに、入力したい工種がない場合は、直接入力することもできます。</t>
    <rPh sb="13" eb="15">
      <t>ニュウリョク</t>
    </rPh>
    <rPh sb="18" eb="20">
      <t>コウシュ</t>
    </rPh>
    <rPh sb="23" eb="25">
      <t>バアイ</t>
    </rPh>
    <rPh sb="27" eb="29">
      <t>チョクセツ</t>
    </rPh>
    <rPh sb="29" eb="31">
      <t>ニュウリョク</t>
    </rPh>
    <phoneticPr fontId="1"/>
  </si>
  <si>
    <t>４．　　締切日の入力</t>
    <rPh sb="4" eb="7">
      <t>シメキリビ</t>
    </rPh>
    <rPh sb="8" eb="10">
      <t>ニュウリョク</t>
    </rPh>
    <phoneticPr fontId="1"/>
  </si>
  <si>
    <t>　　例）1/1 ～ 1/31 の期間の費用を請求いただく場合</t>
    <rPh sb="2" eb="3">
      <t>レイ</t>
    </rPh>
    <rPh sb="16" eb="18">
      <t>キカン</t>
    </rPh>
    <rPh sb="19" eb="21">
      <t>ヒヨウ</t>
    </rPh>
    <rPh sb="22" eb="24">
      <t>セイキュウ</t>
    </rPh>
    <rPh sb="28" eb="30">
      <t>バアイ</t>
    </rPh>
    <phoneticPr fontId="1"/>
  </si>
  <si>
    <t>　　　　2/1 ～ 2/28 の期間の費用を請求いただく場合</t>
    <rPh sb="16" eb="18">
      <t>キカン</t>
    </rPh>
    <rPh sb="19" eb="21">
      <t>ヒヨウ</t>
    </rPh>
    <rPh sb="22" eb="24">
      <t>セイキュウ</t>
    </rPh>
    <rPh sb="28" eb="30">
      <t>バアイ</t>
    </rPh>
    <phoneticPr fontId="1"/>
  </si>
  <si>
    <t>　　　　　・※E 当初契約金額(税抜)のみ入力し、※Ｆ 変更後契約金額(税抜)は、未入力で結構です。</t>
    <rPh sb="9" eb="15">
      <t>トウショケイヤクキンガク</t>
    </rPh>
    <rPh sb="16" eb="18">
      <t>ゼイヌキ</t>
    </rPh>
    <rPh sb="21" eb="23">
      <t>ニュウリョク</t>
    </rPh>
    <rPh sb="28" eb="31">
      <t>ヘンコウゴ</t>
    </rPh>
    <rPh sb="31" eb="35">
      <t>ケイヤクキンガク</t>
    </rPh>
    <rPh sb="36" eb="38">
      <t>ゼイヌキ</t>
    </rPh>
    <rPh sb="41" eb="44">
      <t>ミニュウリョク</t>
    </rPh>
    <rPh sb="45" eb="47">
      <t>ケッコウ</t>
    </rPh>
    <phoneticPr fontId="1"/>
  </si>
  <si>
    <t>　　　　　・※E 当初契約金額(税抜)と併せて、※Ｆ 変更後契約金額(税抜)も入力してください。</t>
    <rPh sb="9" eb="15">
      <t>トウショケイヤクキンガク</t>
    </rPh>
    <rPh sb="16" eb="18">
      <t>ゼイヌキ</t>
    </rPh>
    <rPh sb="20" eb="21">
      <t>アワ</t>
    </rPh>
    <rPh sb="27" eb="30">
      <t>ヘンコウゴ</t>
    </rPh>
    <rPh sb="30" eb="34">
      <t>ケイヤクキンガク</t>
    </rPh>
    <rPh sb="35" eb="37">
      <t>ゼイヌキ</t>
    </rPh>
    <rPh sb="39" eb="41">
      <t>ニュウリョク</t>
    </rPh>
    <phoneticPr fontId="1"/>
  </si>
  <si>
    <t>　　　　　　最新契約金額(税抜)は、※Ｅ 当初契約金額(税抜)と同じになります。</t>
    <rPh sb="6" eb="8">
      <t>サイシン</t>
    </rPh>
    <rPh sb="8" eb="12">
      <t>ケイヤクキンガク</t>
    </rPh>
    <rPh sb="13" eb="15">
      <t>ゼイヌキ</t>
    </rPh>
    <rPh sb="21" eb="27">
      <t>トウショケイヤクキンガク</t>
    </rPh>
    <rPh sb="28" eb="30">
      <t>ゼイヌキ</t>
    </rPh>
    <rPh sb="32" eb="33">
      <t>オナ</t>
    </rPh>
    <phoneticPr fontId="1"/>
  </si>
  <si>
    <r>
      <t>　　</t>
    </r>
    <r>
      <rPr>
        <u/>
        <sz val="11"/>
        <color theme="1"/>
        <rFont val="HG丸ｺﾞｼｯｸM-PRO"/>
        <family val="3"/>
        <charset val="128"/>
      </rPr>
      <t>例２）契約金額に変更があった場合</t>
    </r>
    <rPh sb="2" eb="3">
      <t>レイ</t>
    </rPh>
    <rPh sb="5" eb="9">
      <t>ケイヤクキンガク</t>
    </rPh>
    <rPh sb="10" eb="12">
      <t>ヘンコウ</t>
    </rPh>
    <rPh sb="16" eb="18">
      <t>バアイ</t>
    </rPh>
    <phoneticPr fontId="1"/>
  </si>
  <si>
    <r>
      <t>　　</t>
    </r>
    <r>
      <rPr>
        <u/>
        <sz val="11"/>
        <color theme="1"/>
        <rFont val="HG丸ｺﾞｼｯｸM-PRO"/>
        <family val="3"/>
        <charset val="128"/>
      </rPr>
      <t>例１）契約金額に変更がない場合</t>
    </r>
    <rPh sb="2" eb="3">
      <t>レイ</t>
    </rPh>
    <rPh sb="5" eb="9">
      <t>ケイヤクキンガク</t>
    </rPh>
    <rPh sb="10" eb="12">
      <t>ヘンコウ</t>
    </rPh>
    <rPh sb="15" eb="17">
      <t>バアイ</t>
    </rPh>
    <phoneticPr fontId="1"/>
  </si>
  <si>
    <t>　　　　　　最新契約金額(税抜)は、※F 変更後契約金額(税抜)と同じになります。</t>
    <rPh sb="6" eb="8">
      <t>サイシン</t>
    </rPh>
    <rPh sb="8" eb="12">
      <t>ケイヤクキンガク</t>
    </rPh>
    <rPh sb="13" eb="15">
      <t>ゼイヌキ</t>
    </rPh>
    <rPh sb="21" eb="23">
      <t>ヘンコウ</t>
    </rPh>
    <rPh sb="23" eb="24">
      <t>ゴ</t>
    </rPh>
    <rPh sb="24" eb="26">
      <t>ケイヤク</t>
    </rPh>
    <rPh sb="26" eb="28">
      <t>キンガク</t>
    </rPh>
    <rPh sb="29" eb="31">
      <t>ゼイヌキ</t>
    </rPh>
    <rPh sb="33" eb="34">
      <t>オナ</t>
    </rPh>
    <phoneticPr fontId="1"/>
  </si>
  <si>
    <t>６．　　当初契約金額、　　　変更後契約金額の入力</t>
    <rPh sb="4" eb="6">
      <t>トウショ</t>
    </rPh>
    <rPh sb="6" eb="8">
      <t>ケイヤク</t>
    </rPh>
    <rPh sb="8" eb="10">
      <t>キンガク</t>
    </rPh>
    <rPh sb="14" eb="16">
      <t>ヘンコウ</t>
    </rPh>
    <rPh sb="16" eb="17">
      <t>ゴ</t>
    </rPh>
    <rPh sb="17" eb="19">
      <t>ケイヤク</t>
    </rPh>
    <rPh sb="19" eb="21">
      <t>キンガク</t>
    </rPh>
    <rPh sb="22" eb="24">
      <t>ニュウリョク</t>
    </rPh>
    <phoneticPr fontId="1"/>
  </si>
  <si>
    <t>　　累計出来高（％）を入力してください。</t>
    <rPh sb="2" eb="7">
      <t>ルイケイデキダカ</t>
    </rPh>
    <rPh sb="11" eb="13">
      <t>ニュウリョク</t>
    </rPh>
    <phoneticPr fontId="1"/>
  </si>
  <si>
    <t>　　自動で最新契約金額(税抜)に対する、累計出来高金額(税抜)が算出されます。</t>
    <rPh sb="2" eb="4">
      <t>ジドウ</t>
    </rPh>
    <rPh sb="5" eb="11">
      <t>サイシンケイヤクキンガク</t>
    </rPh>
    <rPh sb="12" eb="14">
      <t>ゼイヌキ</t>
    </rPh>
    <rPh sb="16" eb="17">
      <t>タイ</t>
    </rPh>
    <rPh sb="20" eb="25">
      <t>ルイケイデキダカ</t>
    </rPh>
    <rPh sb="25" eb="27">
      <t>キンガク</t>
    </rPh>
    <rPh sb="28" eb="30">
      <t>ゼイヌキ</t>
    </rPh>
    <rPh sb="32" eb="34">
      <t>サンシュツ</t>
    </rPh>
    <phoneticPr fontId="1"/>
  </si>
  <si>
    <t>　　例）最新契約金額(税抜)：1,000,000円　×　累計出来高：70%　＝　累計出来高(税抜)：700,000円</t>
    <rPh sb="2" eb="3">
      <t>レイ</t>
    </rPh>
    <rPh sb="4" eb="10">
      <t>サイシンケイヤクキンガク</t>
    </rPh>
    <rPh sb="11" eb="13">
      <t>ゼイヌキ</t>
    </rPh>
    <rPh sb="24" eb="25">
      <t>エン</t>
    </rPh>
    <rPh sb="28" eb="33">
      <t>ルイケイデキダカ</t>
    </rPh>
    <rPh sb="40" eb="45">
      <t>ルイケイデキダカ</t>
    </rPh>
    <rPh sb="46" eb="48">
      <t>ゼイヌキ</t>
    </rPh>
    <rPh sb="57" eb="58">
      <t>エン</t>
    </rPh>
    <phoneticPr fontId="1"/>
  </si>
  <si>
    <t>７．　　累計出来高の入力</t>
    <rPh sb="4" eb="9">
      <t>ルイケイデキダカ</t>
    </rPh>
    <rPh sb="10" eb="12">
      <t>ニュウリョク</t>
    </rPh>
    <phoneticPr fontId="1"/>
  </si>
  <si>
    <t>　　　　　　差額の450,000円が今回の請求額(税抜)となります。</t>
    <rPh sb="6" eb="8">
      <t>サガク</t>
    </rPh>
    <rPh sb="16" eb="17">
      <t>エン</t>
    </rPh>
    <rPh sb="18" eb="20">
      <t>コンカイ</t>
    </rPh>
    <rPh sb="21" eb="24">
      <t>セイキュウガク</t>
    </rPh>
    <rPh sb="25" eb="27">
      <t>ゼイヌキ</t>
    </rPh>
    <phoneticPr fontId="1"/>
  </si>
  <si>
    <t>　　例）累計出来高(税抜)が700,000円で、前月までの請求で250,000円を受領済の場合</t>
    <rPh sb="2" eb="3">
      <t>レイ</t>
    </rPh>
    <rPh sb="4" eb="9">
      <t>ルイケイデキダカ</t>
    </rPh>
    <rPh sb="10" eb="12">
      <t>ゼイヌキ</t>
    </rPh>
    <rPh sb="21" eb="22">
      <t>エン</t>
    </rPh>
    <rPh sb="24" eb="26">
      <t>ゼンゲツ</t>
    </rPh>
    <rPh sb="29" eb="31">
      <t>セイキュウ</t>
    </rPh>
    <rPh sb="39" eb="40">
      <t>エン</t>
    </rPh>
    <rPh sb="41" eb="43">
      <t>ジュリョウ</t>
    </rPh>
    <rPh sb="43" eb="44">
      <t>ズ</t>
    </rPh>
    <rPh sb="45" eb="47">
      <t>バアイ</t>
    </rPh>
    <phoneticPr fontId="1"/>
  </si>
  <si>
    <t>　　尚、今回請求額(税込)が、請求金額欄に転記されます。</t>
    <rPh sb="2" eb="3">
      <t>ナオ</t>
    </rPh>
    <rPh sb="4" eb="8">
      <t>コンカイセイキュウ</t>
    </rPh>
    <rPh sb="8" eb="9">
      <t>ガク</t>
    </rPh>
    <rPh sb="10" eb="12">
      <t>ゼイコミ</t>
    </rPh>
    <rPh sb="15" eb="19">
      <t>セイキュウキンガク</t>
    </rPh>
    <rPh sb="19" eb="20">
      <t>ラン</t>
    </rPh>
    <rPh sb="21" eb="23">
      <t>テンキ</t>
    </rPh>
    <phoneticPr fontId="1"/>
  </si>
  <si>
    <t>　　・プルダウン（▼をクリック）で、予め登録された工種を呼び出し、選択入力できます。</t>
    <rPh sb="18" eb="19">
      <t>アラカジ</t>
    </rPh>
    <rPh sb="20" eb="22">
      <t>トウロク</t>
    </rPh>
    <rPh sb="25" eb="27">
      <t>コウシュ</t>
    </rPh>
    <rPh sb="28" eb="29">
      <t>ヨ</t>
    </rPh>
    <rPh sb="30" eb="31">
      <t>ダ</t>
    </rPh>
    <rPh sb="33" eb="35">
      <t>センタク</t>
    </rPh>
    <rPh sb="35" eb="37">
      <t>ニュウリョク</t>
    </rPh>
    <phoneticPr fontId="1"/>
  </si>
  <si>
    <t>　　・Ａ／Ｂ／Ｃ／Ｄが、入力必須の項目です。</t>
    <rPh sb="12" eb="14">
      <t>ニュウリョク</t>
    </rPh>
    <rPh sb="14" eb="16">
      <t>ヒッス</t>
    </rPh>
    <rPh sb="17" eb="19">
      <t>コウモク</t>
    </rPh>
    <phoneticPr fontId="1"/>
  </si>
  <si>
    <r>
      <t>　　　※</t>
    </r>
    <r>
      <rPr>
        <b/>
        <sz val="11"/>
        <color rgb="FFFF0000"/>
        <rFont val="HG丸ｺﾞｼｯｸM-PRO"/>
        <family val="3"/>
        <charset val="128"/>
      </rPr>
      <t>赤文字</t>
    </r>
    <r>
      <rPr>
        <sz val="11"/>
        <color theme="1"/>
        <rFont val="Segoe UI Symbol"/>
        <family val="2"/>
      </rPr>
      <t>➡</t>
    </r>
    <r>
      <rPr>
        <sz val="11"/>
        <color theme="1"/>
        <rFont val="HG丸ｺﾞｼｯｸM-PRO"/>
        <family val="3"/>
        <charset val="128"/>
      </rPr>
      <t>入力必須項目が未記入、</t>
    </r>
    <r>
      <rPr>
        <b/>
        <sz val="11"/>
        <color theme="5"/>
        <rFont val="HG丸ｺﾞｼｯｸM-PRO"/>
        <family val="3"/>
        <charset val="128"/>
      </rPr>
      <t>黄色文字</t>
    </r>
    <r>
      <rPr>
        <sz val="11"/>
        <color theme="1"/>
        <rFont val="Segoe UI Symbol"/>
        <family val="2"/>
      </rPr>
      <t>➡</t>
    </r>
    <r>
      <rPr>
        <sz val="11"/>
        <color theme="1"/>
        <rFont val="HG丸ｺﾞｼｯｸM-PRO"/>
        <family val="3"/>
        <charset val="128"/>
      </rPr>
      <t>事前情報入力シートが未記入</t>
    </r>
    <rPh sb="4" eb="7">
      <t>アカモジ</t>
    </rPh>
    <rPh sb="8" eb="12">
      <t>ニュウリョクヒッス</t>
    </rPh>
    <rPh sb="12" eb="14">
      <t>コウモク</t>
    </rPh>
    <rPh sb="15" eb="18">
      <t>ミキニュウ</t>
    </rPh>
    <rPh sb="19" eb="21">
      <t>キイロ</t>
    </rPh>
    <rPh sb="21" eb="23">
      <t>モジ</t>
    </rPh>
    <rPh sb="24" eb="26">
      <t>ジゼン</t>
    </rPh>
    <rPh sb="26" eb="28">
      <t>ジョウホウ</t>
    </rPh>
    <rPh sb="28" eb="30">
      <t>ニュウリョク</t>
    </rPh>
    <rPh sb="34" eb="35">
      <t>ミ</t>
    </rPh>
    <rPh sb="35" eb="37">
      <t>キニュウ</t>
    </rPh>
    <phoneticPr fontId="1"/>
  </si>
  <si>
    <t>４．　　工種の入力</t>
    <rPh sb="4" eb="6">
      <t>コウシュ</t>
    </rPh>
    <rPh sb="7" eb="9">
      <t>ニュウリョク</t>
    </rPh>
    <phoneticPr fontId="1"/>
  </si>
  <si>
    <t>５．　　締切日の入力</t>
    <rPh sb="4" eb="7">
      <t>シメキリビ</t>
    </rPh>
    <rPh sb="8" eb="10">
      <t>ニュウリョク</t>
    </rPh>
    <phoneticPr fontId="1"/>
  </si>
  <si>
    <t>８．　　受領済金額(税抜)の入力</t>
    <rPh sb="4" eb="7">
      <t>ジュリョウズ</t>
    </rPh>
    <rPh sb="7" eb="9">
      <t>キンガク</t>
    </rPh>
    <rPh sb="10" eb="12">
      <t>ゼイヌキ</t>
    </rPh>
    <rPh sb="14" eb="16">
      <t>ニュウリョク</t>
    </rPh>
    <phoneticPr fontId="1"/>
  </si>
  <si>
    <t>　　注文書にて、工事の正式名称を確認し、入力してください。</t>
    <rPh sb="2" eb="5">
      <t>チュウモンショ</t>
    </rPh>
    <rPh sb="8" eb="10">
      <t>コウジ</t>
    </rPh>
    <rPh sb="11" eb="15">
      <t>セイシキメイショウ</t>
    </rPh>
    <rPh sb="16" eb="18">
      <t>カクニン</t>
    </rPh>
    <rPh sb="20" eb="22">
      <t>ニュウリョク</t>
    </rPh>
    <phoneticPr fontId="1"/>
  </si>
  <si>
    <t>　　例）【○○ビル　新築工事】</t>
    <rPh sb="2" eb="3">
      <t>レイ</t>
    </rPh>
    <rPh sb="10" eb="14">
      <t>シンチクコウジ</t>
    </rPh>
    <phoneticPr fontId="1"/>
  </si>
  <si>
    <t>　　　　【××ホテル　××改修工事】</t>
    <rPh sb="13" eb="17">
      <t>カイシュウコウジ</t>
    </rPh>
    <phoneticPr fontId="1"/>
  </si>
  <si>
    <t>５．　　内訳の入力</t>
    <rPh sb="4" eb="6">
      <t>ウチワケ</t>
    </rPh>
    <rPh sb="7" eb="9">
      <t>ニュウリョク</t>
    </rPh>
    <phoneticPr fontId="1"/>
  </si>
  <si>
    <r>
      <t>　　</t>
    </r>
    <r>
      <rPr>
        <u/>
        <sz val="11"/>
        <color theme="1"/>
        <rFont val="HG丸ｺﾞｼｯｸM-PRO"/>
        <family val="3"/>
        <charset val="128"/>
      </rPr>
      <t>例１）弊社内訳書を提出の場合</t>
    </r>
    <rPh sb="2" eb="3">
      <t>レイ</t>
    </rPh>
    <rPh sb="5" eb="7">
      <t>ヘイシャ</t>
    </rPh>
    <rPh sb="7" eb="10">
      <t>ウチワケショ</t>
    </rPh>
    <rPh sb="11" eb="13">
      <t>テイシュツ</t>
    </rPh>
    <rPh sb="14" eb="16">
      <t>バアイ</t>
    </rPh>
    <phoneticPr fontId="1"/>
  </si>
  <si>
    <t>　　・内訳入力欄は20ページ分用意しています。</t>
    <rPh sb="3" eb="5">
      <t>ウチワケ</t>
    </rPh>
    <rPh sb="5" eb="7">
      <t>ニュウリョク</t>
    </rPh>
    <rPh sb="7" eb="8">
      <t>ラン</t>
    </rPh>
    <rPh sb="14" eb="15">
      <t>ブン</t>
    </rPh>
    <rPh sb="15" eb="17">
      <t>ヨウイ</t>
    </rPh>
    <phoneticPr fontId="1"/>
  </si>
  <si>
    <r>
      <t>　　・内訳は、名称・数量・単価は必ず入力してください。</t>
    </r>
    <r>
      <rPr>
        <sz val="11"/>
        <color rgb="FFFF0000"/>
        <rFont val="HG丸ｺﾞｼｯｸM-PRO"/>
        <family val="3"/>
        <charset val="128"/>
      </rPr>
      <t>※「金額(税抜)」は「数量」×「単価」のため、両方が入力されていないと計算されません。</t>
    </r>
    <rPh sb="3" eb="5">
      <t>ウチワケ</t>
    </rPh>
    <rPh sb="7" eb="9">
      <t>メイショウ</t>
    </rPh>
    <rPh sb="10" eb="12">
      <t>スウリョウ</t>
    </rPh>
    <rPh sb="13" eb="15">
      <t>タンカ</t>
    </rPh>
    <rPh sb="16" eb="17">
      <t>カナラ</t>
    </rPh>
    <rPh sb="18" eb="20">
      <t>ニュウリョク</t>
    </rPh>
    <rPh sb="29" eb="31">
      <t>キンガク</t>
    </rPh>
    <rPh sb="32" eb="34">
      <t>ゼイヌキ</t>
    </rPh>
    <rPh sb="38" eb="40">
      <t>スウリョウ</t>
    </rPh>
    <rPh sb="43" eb="45">
      <t>タンカ</t>
    </rPh>
    <rPh sb="50" eb="52">
      <t>リョウホウ</t>
    </rPh>
    <rPh sb="53" eb="55">
      <t>ニュウリョク</t>
    </rPh>
    <rPh sb="62" eb="64">
      <t>ケイサン</t>
    </rPh>
    <phoneticPr fontId="1"/>
  </si>
  <si>
    <t>　　提出する内訳書は、貴社・弊社のどちらのものでも構いません。</t>
    <rPh sb="2" eb="4">
      <t>テイシュツ</t>
    </rPh>
    <rPh sb="6" eb="9">
      <t>ウチワケショ</t>
    </rPh>
    <rPh sb="11" eb="13">
      <t>キシャ</t>
    </rPh>
    <rPh sb="14" eb="16">
      <t>ヘイシャ</t>
    </rPh>
    <rPh sb="25" eb="26">
      <t>カマ</t>
    </rPh>
    <phoneticPr fontId="1"/>
  </si>
  <si>
    <t>　　　※注意：20ページまで全てを集計する仕組みのため、前月データの消し忘れなどないようにお願いします。</t>
    <rPh sb="4" eb="6">
      <t>チュウイ</t>
    </rPh>
    <rPh sb="14" eb="15">
      <t>スベ</t>
    </rPh>
    <rPh sb="17" eb="19">
      <t>シュウケイ</t>
    </rPh>
    <rPh sb="21" eb="23">
      <t>シク</t>
    </rPh>
    <rPh sb="28" eb="30">
      <t>ゼンゲツ</t>
    </rPh>
    <rPh sb="34" eb="35">
      <t>ケ</t>
    </rPh>
    <rPh sb="36" eb="37">
      <t>ワス</t>
    </rPh>
    <rPh sb="46" eb="47">
      <t>ネガ</t>
    </rPh>
    <phoneticPr fontId="1"/>
  </si>
  <si>
    <r>
      <t>　　</t>
    </r>
    <r>
      <rPr>
        <u/>
        <sz val="11"/>
        <color theme="1"/>
        <rFont val="HG丸ｺﾞｼｯｸM-PRO"/>
        <family val="3"/>
        <charset val="128"/>
      </rPr>
      <t>例２）貴社内訳書を提出の場合</t>
    </r>
    <rPh sb="2" eb="3">
      <t>レイ</t>
    </rPh>
    <rPh sb="5" eb="7">
      <t>キシャ</t>
    </rPh>
    <rPh sb="7" eb="10">
      <t>ウチワケショ</t>
    </rPh>
    <rPh sb="11" eb="13">
      <t>テイシュツ</t>
    </rPh>
    <rPh sb="14" eb="16">
      <t>バアイ</t>
    </rPh>
    <phoneticPr fontId="1"/>
  </si>
  <si>
    <t>　　・「税区分」は、プルダウン（▼をクリック）選択となっています。選択肢は「10%」、「軽8%」、「非課税」の３つです。</t>
    <rPh sb="4" eb="7">
      <t>ゼイクブン</t>
    </rPh>
    <rPh sb="23" eb="25">
      <t>センタク</t>
    </rPh>
    <rPh sb="33" eb="36">
      <t>センタクシ</t>
    </rPh>
    <rPh sb="44" eb="45">
      <t>ケイ</t>
    </rPh>
    <rPh sb="50" eb="53">
      <t>ヒカゼイ</t>
    </rPh>
    <phoneticPr fontId="1"/>
  </si>
  <si>
    <r>
      <t>　　　</t>
    </r>
    <r>
      <rPr>
        <sz val="11"/>
        <color rgb="FFFF0000"/>
        <rFont val="HG丸ｺﾞｼｯｸM-PRO"/>
        <family val="3"/>
        <charset val="128"/>
      </rPr>
      <t>※「税区分」でいずれかを選択しないと集計されないようになっています。</t>
    </r>
    <r>
      <rPr>
        <sz val="11"/>
        <color theme="1"/>
        <rFont val="HG丸ｺﾞｼｯｸM-PRO"/>
        <family val="2"/>
        <charset val="128"/>
      </rPr>
      <t>未選択時には内訳欄外右側に【←「税区分」を選択してください】とメッセージが表示されます。</t>
    </r>
    <rPh sb="5" eb="8">
      <t>ゼイクブン</t>
    </rPh>
    <rPh sb="15" eb="17">
      <t>センタク</t>
    </rPh>
    <rPh sb="21" eb="23">
      <t>シュウケイ</t>
    </rPh>
    <rPh sb="37" eb="41">
      <t>ミセンタクジ</t>
    </rPh>
    <rPh sb="43" eb="46">
      <t>ウチワケラン</t>
    </rPh>
    <rPh sb="46" eb="47">
      <t>ガイ</t>
    </rPh>
    <rPh sb="47" eb="49">
      <t>ミギガワ</t>
    </rPh>
    <rPh sb="53" eb="56">
      <t>ゼイクブン</t>
    </rPh>
    <rPh sb="58" eb="60">
      <t>センタク</t>
    </rPh>
    <rPh sb="74" eb="76">
      <t>ヒョウジ</t>
    </rPh>
    <phoneticPr fontId="1"/>
  </si>
  <si>
    <t>　　・「税区分」を入力すると、【集計欄】に税区分毎に分けて集計され、【請求金額（税込）】が入力されます。</t>
    <rPh sb="4" eb="7">
      <t>ゼイクブン</t>
    </rPh>
    <rPh sb="9" eb="11">
      <t>ニュウリョク</t>
    </rPh>
    <rPh sb="16" eb="19">
      <t>シュウケイラン</t>
    </rPh>
    <rPh sb="21" eb="24">
      <t>ゼイクブン</t>
    </rPh>
    <rPh sb="24" eb="25">
      <t>ゴト</t>
    </rPh>
    <rPh sb="26" eb="27">
      <t>ワ</t>
    </rPh>
    <rPh sb="29" eb="31">
      <t>シュウケイ</t>
    </rPh>
    <rPh sb="35" eb="39">
      <t>セイキュウキンガク</t>
    </rPh>
    <rPh sb="40" eb="42">
      <t>ゼイコミ</t>
    </rPh>
    <rPh sb="45" eb="47">
      <t>ニュウリョク</t>
    </rPh>
    <phoneticPr fontId="1"/>
  </si>
  <si>
    <t>　　・「税区分」毎に“一式”としてまとめた合計金額を出してください。</t>
    <rPh sb="4" eb="7">
      <t>ゼイクブン</t>
    </rPh>
    <rPh sb="8" eb="9">
      <t>ゴト</t>
    </rPh>
    <rPh sb="11" eb="13">
      <t>イッシキ</t>
    </rPh>
    <rPh sb="21" eb="25">
      <t>ゴウケイキンガク</t>
    </rPh>
    <rPh sb="26" eb="27">
      <t>ダ</t>
    </rPh>
    <phoneticPr fontId="1"/>
  </si>
  <si>
    <t>　　・「名称」欄に【内訳は別紙参照】と記入してください。</t>
    <rPh sb="4" eb="6">
      <t>メイショウ</t>
    </rPh>
    <rPh sb="7" eb="8">
      <t>ラン</t>
    </rPh>
    <rPh sb="10" eb="12">
      <t>ウチワケ</t>
    </rPh>
    <rPh sb="13" eb="17">
      <t>ベッシサンショウ</t>
    </rPh>
    <rPh sb="19" eb="21">
      <t>キニュウ</t>
    </rPh>
    <phoneticPr fontId="1"/>
  </si>
  <si>
    <t>　　・弊社指定請求書と、貴社別紙内訳書をセットにして、弊社まで送付をお願いします。</t>
    <rPh sb="3" eb="5">
      <t>ヘイシャ</t>
    </rPh>
    <rPh sb="5" eb="10">
      <t>シテイセイキュウショ</t>
    </rPh>
    <rPh sb="12" eb="14">
      <t>キシャ</t>
    </rPh>
    <rPh sb="14" eb="19">
      <t>ベッシウチワケショ</t>
    </rPh>
    <rPh sb="27" eb="29">
      <t>ヘイシャ</t>
    </rPh>
    <rPh sb="31" eb="33">
      <t>ソウフ</t>
    </rPh>
    <rPh sb="35" eb="36">
      <t>ネガ</t>
    </rPh>
    <phoneticPr fontId="1"/>
  </si>
  <si>
    <t>３．②契約外工事請求書</t>
    <rPh sb="3" eb="8">
      <t>ケイヤクガイコウジ</t>
    </rPh>
    <rPh sb="8" eb="11">
      <t>セイキュウショ</t>
    </rPh>
    <phoneticPr fontId="1"/>
  </si>
  <si>
    <t>２．①契約工事請求書</t>
    <rPh sb="3" eb="5">
      <t>ケイヤク</t>
    </rPh>
    <rPh sb="5" eb="7">
      <t>コウジ</t>
    </rPh>
    <rPh sb="7" eb="10">
      <t>セイキュウショ</t>
    </rPh>
    <phoneticPr fontId="1"/>
  </si>
  <si>
    <t>１．事前情報入力シート</t>
    <rPh sb="2" eb="8">
      <t>ジゼンジョウホウニュウリョク</t>
    </rPh>
    <phoneticPr fontId="1"/>
  </si>
  <si>
    <r>
      <t>　　「</t>
    </r>
    <r>
      <rPr>
        <sz val="20"/>
        <color rgb="FFFF0000"/>
        <rFont val="HG丸ｺﾞｼｯｸM-PRO"/>
        <family val="3"/>
        <charset val="128"/>
      </rPr>
      <t>※必須</t>
    </r>
    <r>
      <rPr>
        <sz val="20"/>
        <color theme="1"/>
        <rFont val="HG丸ｺﾞｼｯｸM-PRO"/>
        <family val="3"/>
        <charset val="128"/>
      </rPr>
      <t>」と付いてない項目（建物名・部屋番号、営業所名等）の入力は任意です。</t>
    </r>
    <rPh sb="4" eb="6">
      <t>ヒッス</t>
    </rPh>
    <rPh sb="8" eb="9">
      <t>ツ</t>
    </rPh>
    <rPh sb="13" eb="15">
      <t>コウモク</t>
    </rPh>
    <rPh sb="16" eb="19">
      <t>タテモノメイ</t>
    </rPh>
    <rPh sb="20" eb="24">
      <t>ヘヤバンゴウ</t>
    </rPh>
    <rPh sb="25" eb="29">
      <t>エイギョウショメイ</t>
    </rPh>
    <rPh sb="29" eb="30">
      <t>ナド</t>
    </rPh>
    <rPh sb="32" eb="34">
      <t>ニュウリョク</t>
    </rPh>
    <rPh sb="35" eb="37">
      <t>ニンイ</t>
    </rPh>
    <phoneticPr fontId="1"/>
  </si>
  <si>
    <r>
      <t>　　　</t>
    </r>
    <r>
      <rPr>
        <b/>
        <sz val="20"/>
        <color rgb="FFFF0000"/>
        <rFont val="HG丸ｺﾞｼｯｸM-PRO"/>
        <family val="3"/>
        <charset val="128"/>
      </rPr>
      <t>赤文字</t>
    </r>
    <r>
      <rPr>
        <sz val="20"/>
        <color theme="1"/>
        <rFont val="Segoe UI Symbol"/>
        <family val="3"/>
      </rPr>
      <t>➡</t>
    </r>
    <r>
      <rPr>
        <u/>
        <sz val="20"/>
        <color rgb="FFFF0000"/>
        <rFont val="HG丸ｺﾞｼｯｸM-PRO"/>
        <family val="3"/>
        <charset val="128"/>
      </rPr>
      <t>入力必須</t>
    </r>
    <r>
      <rPr>
        <sz val="20"/>
        <color theme="1"/>
        <rFont val="HG丸ｺﾞｼｯｸM-PRO"/>
        <family val="3"/>
        <charset val="128"/>
      </rPr>
      <t>の項目が未記入。</t>
    </r>
    <rPh sb="3" eb="6">
      <t>アカモジ</t>
    </rPh>
    <rPh sb="7" eb="9">
      <t>ニュウリョク</t>
    </rPh>
    <rPh sb="9" eb="11">
      <t>ヒッス</t>
    </rPh>
    <rPh sb="12" eb="14">
      <t>コウモク</t>
    </rPh>
    <rPh sb="15" eb="18">
      <t>ミキニュウ</t>
    </rPh>
    <phoneticPr fontId="1"/>
  </si>
  <si>
    <r>
      <t>　　　</t>
    </r>
    <r>
      <rPr>
        <b/>
        <sz val="20"/>
        <color theme="1"/>
        <rFont val="HG丸ｺﾞｼｯｸM-PRO"/>
        <family val="3"/>
        <charset val="128"/>
      </rPr>
      <t>黒文字</t>
    </r>
    <r>
      <rPr>
        <sz val="20"/>
        <color theme="1"/>
        <rFont val="Segoe UI Symbol"/>
        <family val="3"/>
      </rPr>
      <t>➡</t>
    </r>
    <r>
      <rPr>
        <sz val="20"/>
        <color theme="1"/>
        <rFont val="HG丸ｺﾞｼｯｸM-PRO"/>
        <family val="3"/>
        <charset val="128"/>
      </rPr>
      <t>入力任意の項目が未記入。</t>
    </r>
    <rPh sb="3" eb="4">
      <t>クロ</t>
    </rPh>
    <rPh sb="4" eb="6">
      <t>モジ</t>
    </rPh>
    <rPh sb="7" eb="9">
      <t>ニュウリョク</t>
    </rPh>
    <rPh sb="9" eb="11">
      <t>ニンイ</t>
    </rPh>
    <rPh sb="12" eb="14">
      <t>コウモク</t>
    </rPh>
    <rPh sb="15" eb="18">
      <t>ミキニュウ</t>
    </rPh>
    <phoneticPr fontId="1"/>
  </si>
  <si>
    <r>
      <t>　　・Ｆは、</t>
    </r>
    <r>
      <rPr>
        <b/>
        <sz val="12"/>
        <color rgb="FFFF0000"/>
        <rFont val="HG丸ｺﾞｼｯｸM-PRO"/>
        <family val="3"/>
        <charset val="128"/>
      </rPr>
      <t>契約金額に変更があった場合のみ入力</t>
    </r>
    <r>
      <rPr>
        <sz val="12"/>
        <color theme="1"/>
        <rFont val="HG丸ｺﾞｼｯｸM-PRO"/>
        <family val="2"/>
        <charset val="128"/>
      </rPr>
      <t>してください。</t>
    </r>
    <rPh sb="6" eb="10">
      <t>ケイヤクキンガク</t>
    </rPh>
    <rPh sb="11" eb="13">
      <t>ヘンコウ</t>
    </rPh>
    <rPh sb="17" eb="19">
      <t>バアイ</t>
    </rPh>
    <rPh sb="21" eb="23">
      <t>ニュウリョク</t>
    </rPh>
    <phoneticPr fontId="1"/>
  </si>
  <si>
    <t>　　・Ａ／Ｂ／Ｃ／Ｄ／Ｅ／Ｇ／Hは、入力必須の項目です。</t>
    <rPh sb="18" eb="20">
      <t>ニュウリョク</t>
    </rPh>
    <rPh sb="20" eb="22">
      <t>ヒッス</t>
    </rPh>
    <rPh sb="23" eb="25">
      <t>コウモク</t>
    </rPh>
    <phoneticPr fontId="1"/>
  </si>
  <si>
    <t>　　　※前月までの受領済み金額を入力してください。</t>
    <rPh sb="4" eb="6">
      <t>ゼンゲツ</t>
    </rPh>
    <rPh sb="9" eb="12">
      <t>ジュリョウズ</t>
    </rPh>
    <rPh sb="13" eb="15">
      <t>キンガク</t>
    </rPh>
    <rPh sb="16" eb="18">
      <t>ニュウリョク</t>
    </rPh>
    <phoneticPr fontId="1"/>
  </si>
  <si>
    <r>
      <t>　　　　</t>
    </r>
    <r>
      <rPr>
        <sz val="14"/>
        <color rgb="FFFF0000"/>
        <rFont val="HG丸ｺﾞｼｯｸM-PRO"/>
        <family val="3"/>
        <charset val="128"/>
      </rPr>
      <t>請求が１回目の場合は“0”を入力。</t>
    </r>
    <phoneticPr fontId="1"/>
  </si>
  <si>
    <t>　　※Ｈ 受領済金額(税抜)の欄に、前月までに受領した金額を入力してください。初回請求の場合は、“0”を入力してください。</t>
    <rPh sb="5" eb="8">
      <t>ジュリョウズ</t>
    </rPh>
    <rPh sb="8" eb="10">
      <t>キンガク</t>
    </rPh>
    <rPh sb="11" eb="13">
      <t>ゼイヌキ</t>
    </rPh>
    <rPh sb="15" eb="16">
      <t>ラン</t>
    </rPh>
    <rPh sb="18" eb="20">
      <t>ゼンゲツ</t>
    </rPh>
    <rPh sb="23" eb="25">
      <t>ジュリョウ</t>
    </rPh>
    <rPh sb="27" eb="29">
      <t>キンガク</t>
    </rPh>
    <rPh sb="30" eb="32">
      <t>ニュウリョク</t>
    </rPh>
    <rPh sb="39" eb="43">
      <t>ショカイセイキュウ</t>
    </rPh>
    <rPh sb="44" eb="46">
      <t>バアイ</t>
    </rPh>
    <rPh sb="52" eb="54">
      <t>ニュウリョク</t>
    </rPh>
    <phoneticPr fontId="1"/>
  </si>
  <si>
    <t>　自動転記</t>
    <rPh sb="1" eb="3">
      <t>ジドウ</t>
    </rPh>
    <rPh sb="3" eb="5">
      <t>テンキ</t>
    </rPh>
    <phoneticPr fontId="1"/>
  </si>
  <si>
    <t>土・地業工事</t>
    <rPh sb="2" eb="4">
      <t>チギョウ</t>
    </rPh>
    <phoneticPr fontId="1"/>
  </si>
  <si>
    <t>型枠工事</t>
    <phoneticPr fontId="1"/>
  </si>
  <si>
    <t>コンクリート工事</t>
    <rPh sb="6" eb="8">
      <t>コウジ</t>
    </rPh>
    <phoneticPr fontId="1"/>
  </si>
  <si>
    <t>鉄筋工事</t>
    <phoneticPr fontId="1"/>
  </si>
  <si>
    <t>組積工事</t>
    <rPh sb="0" eb="4">
      <t>ソセキコウジ</t>
    </rPh>
    <phoneticPr fontId="1"/>
  </si>
  <si>
    <t>防水工事</t>
    <phoneticPr fontId="1"/>
  </si>
  <si>
    <t>タイル工事</t>
    <rPh sb="3" eb="5">
      <t>コウジ</t>
    </rPh>
    <phoneticPr fontId="1"/>
  </si>
  <si>
    <t>屋根工事</t>
    <phoneticPr fontId="1"/>
  </si>
  <si>
    <t>鋼製建具工事</t>
    <rPh sb="0" eb="2">
      <t>コウセイ</t>
    </rPh>
    <phoneticPr fontId="1"/>
  </si>
  <si>
    <t>雑工事</t>
    <phoneticPr fontId="1"/>
  </si>
  <si>
    <t>サイン工事</t>
    <rPh sb="3" eb="5">
      <t>コウジ</t>
    </rPh>
    <phoneticPr fontId="1"/>
  </si>
  <si>
    <t>美装工事</t>
    <rPh sb="0" eb="4">
      <t>ビソウコウジ</t>
    </rPh>
    <phoneticPr fontId="1"/>
  </si>
  <si>
    <t>外構工事</t>
    <phoneticPr fontId="1"/>
  </si>
  <si>
    <t>電気設備工事</t>
    <phoneticPr fontId="1"/>
  </si>
  <si>
    <t>機械設備工事</t>
    <phoneticPr fontId="1"/>
  </si>
  <si>
    <t>工事名称</t>
    <rPh sb="0" eb="4">
      <t>コウジメイショウ</t>
    </rPh>
    <phoneticPr fontId="1"/>
  </si>
  <si>
    <t>発 行 日：</t>
    <rPh sb="0" eb="1">
      <t>ハッ</t>
    </rPh>
    <rPh sb="2" eb="3">
      <t>ギョウ</t>
    </rPh>
    <rPh sb="4" eb="5">
      <t>ニチ</t>
    </rPh>
    <phoneticPr fontId="1"/>
  </si>
  <si>
    <t>工　 　種</t>
    <rPh sb="0" eb="1">
      <t>コウ</t>
    </rPh>
    <rPh sb="4" eb="5">
      <t>シュ</t>
    </rPh>
    <phoneticPr fontId="1"/>
  </si>
  <si>
    <r>
      <t>当初契約金額</t>
    </r>
    <r>
      <rPr>
        <sz val="12"/>
        <color theme="1"/>
        <rFont val="MS UI Gothic"/>
        <family val="3"/>
        <charset val="128"/>
      </rPr>
      <t>（税抜）</t>
    </r>
    <rPh sb="0" eb="2">
      <t>トウショ</t>
    </rPh>
    <rPh sb="2" eb="4">
      <t>ケイヤク</t>
    </rPh>
    <rPh sb="4" eb="6">
      <t>キンガク</t>
    </rPh>
    <rPh sb="7" eb="9">
      <t>ゼイヌキ</t>
    </rPh>
    <phoneticPr fontId="1"/>
  </si>
  <si>
    <r>
      <t>変更後契約金額</t>
    </r>
    <r>
      <rPr>
        <sz val="12"/>
        <color theme="1"/>
        <rFont val="MS UI Gothic"/>
        <family val="3"/>
        <charset val="128"/>
      </rPr>
      <t>（税抜）</t>
    </r>
    <rPh sb="0" eb="2">
      <t>ヘンコウ</t>
    </rPh>
    <rPh sb="2" eb="3">
      <t>ゴ</t>
    </rPh>
    <rPh sb="3" eb="5">
      <t>ケイヤク</t>
    </rPh>
    <rPh sb="5" eb="7">
      <t>キンガク</t>
    </rPh>
    <rPh sb="8" eb="10">
      <t>ゼイヌキ</t>
    </rPh>
    <phoneticPr fontId="1"/>
  </si>
  <si>
    <t>累計出来高</t>
    <rPh sb="0" eb="5">
      <t>ルイケイデキダカ</t>
    </rPh>
    <phoneticPr fontId="1"/>
  </si>
  <si>
    <r>
      <t>受領済金額</t>
    </r>
    <r>
      <rPr>
        <sz val="12"/>
        <color theme="1"/>
        <rFont val="MS UI Gothic"/>
        <family val="3"/>
        <charset val="128"/>
      </rPr>
      <t>(税抜)</t>
    </r>
    <rPh sb="0" eb="2">
      <t>ジュリョウ</t>
    </rPh>
    <rPh sb="2" eb="3">
      <t>スミ</t>
    </rPh>
    <rPh sb="3" eb="5">
      <t>キンガク</t>
    </rPh>
    <rPh sb="6" eb="8">
      <t>ゼイヌキ</t>
    </rPh>
    <phoneticPr fontId="1"/>
  </si>
  <si>
    <t>○○ビル　新築工事</t>
    <rPh sb="5" eb="9">
      <t>シンチクコウジ</t>
    </rPh>
    <phoneticPr fontId="1"/>
  </si>
  <si>
    <t>鉄骨工事</t>
    <rPh sb="0" eb="2">
      <t>テッコツ</t>
    </rPh>
    <rPh sb="2" eb="4">
      <t>コウジ</t>
    </rPh>
    <phoneticPr fontId="1"/>
  </si>
  <si>
    <t>入力補足</t>
    <rPh sb="0" eb="4">
      <t>ニュウリョクホソク</t>
    </rPh>
    <phoneticPr fontId="1"/>
  </si>
  <si>
    <t>【貴社の企業情報】</t>
    <rPh sb="1" eb="3">
      <t>キシャ</t>
    </rPh>
    <rPh sb="4" eb="6">
      <t>キギョウ</t>
    </rPh>
    <rPh sb="6" eb="8">
      <t>ジョウホウ</t>
    </rPh>
    <phoneticPr fontId="1"/>
  </si>
  <si>
    <t>請求書の作成前に、【貴社の企業情報】（白抜き箇所）を必ず入力してください。</t>
    <rPh sb="0" eb="3">
      <t>セイキュウショ</t>
    </rPh>
    <rPh sb="4" eb="7">
      <t>サクセイマエ</t>
    </rPh>
    <rPh sb="10" eb="12">
      <t>キシャ</t>
    </rPh>
    <rPh sb="13" eb="15">
      <t>キギョウ</t>
    </rPh>
    <rPh sb="15" eb="17">
      <t>ジョウホウ</t>
    </rPh>
    <rPh sb="19" eb="21">
      <t>シロヌ</t>
    </rPh>
    <rPh sb="22" eb="24">
      <t>カショ</t>
    </rPh>
    <rPh sb="26" eb="27">
      <t>カナラ</t>
    </rPh>
    <rPh sb="28" eb="30">
      <t>ニュウリョク</t>
    </rPh>
    <phoneticPr fontId="1"/>
  </si>
  <si>
    <t>123-4567</t>
    <phoneticPr fontId="1"/>
  </si>
  <si>
    <t>千葉県○○市○○町1-2-3
 　○○ビル○階</t>
    <phoneticPr fontId="1"/>
  </si>
  <si>
    <t>○○建設株式会社</t>
    <rPh sb="2" eb="4">
      <t>ケンセツ</t>
    </rPh>
    <phoneticPr fontId="1"/>
  </si>
  <si>
    <t>代表取締役　建設　太郎</t>
    <rPh sb="6" eb="8">
      <t>ケンセツ</t>
    </rPh>
    <rPh sb="9" eb="11">
      <t>タロウ</t>
    </rPh>
    <phoneticPr fontId="1"/>
  </si>
  <si>
    <t>047-123-4567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</si>
</sst>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]ggge&quot;年&quot;m&quot;月&quot;d&quot;日&quot;;@" x16r2:formatCode16="[$-ja-JP-x-gannen]ggge&quot;年&quot;m&quot;月&quot;d&quot;日&quot;;@"/>
    <numFmt numFmtId="177" formatCode="##,###&quot;円&quot;\ "/>
    <numFmt numFmtId="178" formatCode="&quot;¥&quot;#,###&quot;-&quot;;\▲&quot;¥&quot;#,###&quot;-&quot;;;"/>
    <numFmt numFmtId="179" formatCode="0_);[Red]\(0\)"/>
  </numFmts>
  <fonts count="63">
    <font>
      <sz val="11"/>
      <color theme="1"/>
      <name val="HG丸ｺﾞｼｯｸM-PRO"/>
      <family val="2"/>
      <charset val="128"/>
    </font>
    <font>
      <sz val="6"/>
      <name val="HG丸ｺﾞｼｯｸM-PRO"/>
      <family val="2"/>
      <charset val="128"/>
    </font>
    <font>
      <sz val="11"/>
      <color theme="1"/>
      <name val="HG丸ｺﾞｼｯｸM-PRO"/>
      <family val="2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MS UI Gothic"/>
      <family val="3"/>
      <charset val="128"/>
    </font>
    <font>
      <b/>
      <sz val="12"/>
      <color theme="1"/>
      <name val="MS UI Gothic"/>
      <family val="3"/>
      <charset val="128"/>
    </font>
    <font>
      <b/>
      <sz val="10"/>
      <color theme="1"/>
      <name val="MS UI Gothic"/>
      <family val="3"/>
      <charset val="128"/>
    </font>
    <font>
      <b/>
      <sz val="9"/>
      <color theme="1"/>
      <name val="MS UI Gothic"/>
      <family val="3"/>
      <charset val="128"/>
    </font>
    <font>
      <sz val="9"/>
      <color theme="1"/>
      <name val="MS UI Gothic"/>
      <family val="3"/>
      <charset val="128"/>
    </font>
    <font>
      <b/>
      <sz val="11"/>
      <color theme="1"/>
      <name val="MS UI Gothic"/>
      <family val="3"/>
      <charset val="128"/>
    </font>
    <font>
      <sz val="12"/>
      <color theme="1"/>
      <name val="MS UI Gothic"/>
      <family val="3"/>
      <charset val="128"/>
    </font>
    <font>
      <b/>
      <sz val="14"/>
      <color theme="1"/>
      <name val="MS UI Gothic"/>
      <family val="3"/>
      <charset val="128"/>
    </font>
    <font>
      <b/>
      <sz val="20"/>
      <color theme="1"/>
      <name val="MS UI Gothic"/>
      <family val="3"/>
      <charset val="128"/>
    </font>
    <font>
      <sz val="14"/>
      <color theme="1"/>
      <name val="MS UI Gothic"/>
      <family val="3"/>
      <charset val="128"/>
    </font>
    <font>
      <sz val="16"/>
      <color theme="1"/>
      <name val="MS UI Gothic"/>
      <family val="3"/>
      <charset val="128"/>
    </font>
    <font>
      <b/>
      <sz val="16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  <font>
      <sz val="6"/>
      <color theme="1"/>
      <name val="MS UI Gothic"/>
      <family val="3"/>
      <charset val="128"/>
    </font>
    <font>
      <b/>
      <sz val="11"/>
      <color theme="1"/>
      <name val="HG丸ｺﾞｼｯｸM-PRO"/>
      <family val="3"/>
      <charset val="128"/>
    </font>
    <font>
      <sz val="9"/>
      <color theme="0" tint="-0.34998626667073579"/>
      <name val="MS UI Gothic"/>
      <family val="3"/>
      <charset val="128"/>
    </font>
    <font>
      <sz val="8"/>
      <color theme="1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8"/>
      <color rgb="FFFF0000"/>
      <name val="HG丸ｺﾞｼｯｸM-PRO"/>
      <family val="2"/>
      <charset val="128"/>
    </font>
    <font>
      <b/>
      <sz val="11"/>
      <color rgb="FFFF0000"/>
      <name val="HG丸ｺﾞｼｯｸM-PRO"/>
      <family val="3"/>
      <charset val="128"/>
    </font>
    <font>
      <b/>
      <sz val="16"/>
      <color rgb="FFFF0000"/>
      <name val="MS UI Gothic"/>
      <family val="3"/>
      <charset val="128"/>
    </font>
    <font>
      <b/>
      <sz val="12"/>
      <name val="MS UI Gothic"/>
      <family val="3"/>
      <charset val="128"/>
    </font>
    <font>
      <b/>
      <sz val="14"/>
      <color rgb="FFFFFF00"/>
      <name val="MS UI Gothic"/>
      <family val="3"/>
      <charset val="128"/>
    </font>
    <font>
      <u/>
      <sz val="11"/>
      <color theme="10"/>
      <name val="HG丸ｺﾞｼｯｸM-PRO"/>
      <family val="2"/>
      <charset val="128"/>
    </font>
    <font>
      <sz val="12"/>
      <color theme="1"/>
      <name val="HG丸ｺﾞｼｯｸM-PRO"/>
      <family val="2"/>
      <charset val="128"/>
    </font>
    <font>
      <sz val="14"/>
      <color theme="1"/>
      <name val="HG丸ｺﾞｼｯｸM-PRO"/>
      <family val="2"/>
      <charset val="128"/>
    </font>
    <font>
      <sz val="18"/>
      <color theme="1"/>
      <name val="HG丸ｺﾞｼｯｸM-PRO"/>
      <family val="2"/>
      <charset val="128"/>
    </font>
    <font>
      <sz val="11"/>
      <color theme="1"/>
      <name val="Segoe UI Symbol"/>
      <family val="2"/>
    </font>
    <font>
      <b/>
      <sz val="14"/>
      <color rgb="FFFF0000"/>
      <name val="MS UI Gothic"/>
      <family val="3"/>
      <charset val="128"/>
    </font>
    <font>
      <b/>
      <u/>
      <sz val="14"/>
      <color rgb="FFFFFF00"/>
      <name val="HG丸ｺﾞｼｯｸM-PRO"/>
      <family val="3"/>
      <charset val="128"/>
    </font>
    <font>
      <b/>
      <sz val="14"/>
      <name val="MS UI Gothic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5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  <font>
      <sz val="11"/>
      <color rgb="FFFF0000"/>
      <name val="HG丸ｺﾞｼｯｸM-PRO"/>
      <family val="2"/>
      <charset val="128"/>
    </font>
    <font>
      <sz val="11"/>
      <color rgb="FFFF0000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24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20"/>
      <color theme="1"/>
      <name val="HG丸ｺﾞｼｯｸM-PRO"/>
      <family val="2"/>
      <charset val="128"/>
    </font>
    <font>
      <sz val="20"/>
      <color rgb="FFFF0000"/>
      <name val="HG丸ｺﾞｼｯｸM-PRO"/>
      <family val="3"/>
      <charset val="128"/>
    </font>
    <font>
      <sz val="20"/>
      <color theme="4"/>
      <name val="HG丸ｺﾞｼｯｸM-PRO"/>
      <family val="3"/>
      <charset val="128"/>
    </font>
    <font>
      <sz val="20"/>
      <color rgb="FFFF0000"/>
      <name val="HG丸ｺﾞｼｯｸM-PRO"/>
      <family val="2"/>
      <charset val="128"/>
    </font>
    <font>
      <b/>
      <sz val="20"/>
      <color rgb="FFFF0000"/>
      <name val="HG丸ｺﾞｼｯｸM-PRO"/>
      <family val="3"/>
      <charset val="128"/>
    </font>
    <font>
      <sz val="20"/>
      <color theme="1"/>
      <name val="Segoe UI Symbol"/>
      <family val="3"/>
    </font>
    <font>
      <u/>
      <sz val="20"/>
      <color rgb="FFFF0000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b/>
      <sz val="36"/>
      <color theme="1"/>
      <name val="HG丸ｺﾞｼｯｸM-PRO"/>
      <family val="3"/>
      <charset val="128"/>
    </font>
    <font>
      <sz val="36"/>
      <color theme="1"/>
      <name val="HG丸ｺﾞｼｯｸM-PRO"/>
      <family val="3"/>
      <charset val="128"/>
    </font>
    <font>
      <sz val="14"/>
      <name val="HG丸ｺﾞｼｯｸM-PRO"/>
      <family val="2"/>
      <charset val="128"/>
    </font>
    <font>
      <sz val="14"/>
      <color rgb="FFFF0000"/>
      <name val="HG丸ｺﾞｼｯｸM-PRO"/>
      <family val="3"/>
      <charset val="128"/>
    </font>
    <font>
      <sz val="20"/>
      <color theme="1"/>
      <name val="MS UI Gothic"/>
      <family val="3"/>
      <charset val="128"/>
    </font>
    <font>
      <sz val="1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0" fillId="0" borderId="0" applyNumberForma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4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 shrinkToFit="1"/>
    </xf>
    <xf numFmtId="0" fontId="3" fillId="0" borderId="0" xfId="2">
      <alignment vertical="center"/>
    </xf>
    <xf numFmtId="0" fontId="3" fillId="0" borderId="0" xfId="2" applyAlignment="1">
      <alignment vertical="center" shrinkToFit="1"/>
    </xf>
    <xf numFmtId="0" fontId="0" fillId="0" borderId="2" xfId="0" applyBorder="1" applyAlignment="1" applyProtection="1">
      <alignment horizontal="center" vertical="center"/>
      <protection locked="0"/>
    </xf>
    <xf numFmtId="0" fontId="0" fillId="2" borderId="0" xfId="0" applyFill="1">
      <alignment vertical="center"/>
    </xf>
    <xf numFmtId="0" fontId="0" fillId="2" borderId="25" xfId="0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5" xfId="0" applyFill="1" applyBorder="1">
      <alignment vertical="center"/>
    </xf>
    <xf numFmtId="49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0" fillId="2" borderId="0" xfId="0" applyFont="1" applyFill="1">
      <alignment vertical="center"/>
    </xf>
    <xf numFmtId="0" fontId="20" fillId="2" borderId="0" xfId="0" applyFont="1" applyFill="1" applyAlignment="1">
      <alignment horizontal="center" vertical="center"/>
    </xf>
    <xf numFmtId="0" fontId="24" fillId="2" borderId="0" xfId="0" applyFont="1" applyFill="1" applyAlignment="1"/>
    <xf numFmtId="0" fontId="25" fillId="2" borderId="0" xfId="0" applyFont="1" applyFill="1">
      <alignment vertical="center"/>
    </xf>
    <xf numFmtId="0" fontId="26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10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19" fillId="2" borderId="0" xfId="0" applyFont="1" applyFill="1" applyAlignment="1">
      <alignment horizontal="right"/>
    </xf>
    <xf numFmtId="0" fontId="8" fillId="2" borderId="0" xfId="0" applyFont="1" applyFill="1" applyAlignment="1">
      <alignment horizontal="distributed" vertical="top"/>
    </xf>
    <xf numFmtId="0" fontId="15" fillId="2" borderId="0" xfId="0" applyFont="1" applyFill="1">
      <alignment vertical="center"/>
    </xf>
    <xf numFmtId="0" fontId="12" fillId="2" borderId="0" xfId="0" applyFont="1" applyFill="1">
      <alignment vertical="center"/>
    </xf>
    <xf numFmtId="177" fontId="11" fillId="2" borderId="0" xfId="1" applyNumberFormat="1" applyFont="1" applyFill="1" applyBorder="1" applyProtection="1">
      <alignment vertical="center"/>
    </xf>
    <xf numFmtId="0" fontId="27" fillId="2" borderId="0" xfId="0" applyFont="1" applyFill="1">
      <alignment vertical="center"/>
    </xf>
    <xf numFmtId="0" fontId="11" fillId="2" borderId="15" xfId="0" applyFont="1" applyFill="1" applyBorder="1" applyAlignment="1">
      <alignment horizontal="right" vertical="center"/>
    </xf>
    <xf numFmtId="176" fontId="6" fillId="2" borderId="15" xfId="0" applyNumberFormat="1" applyFont="1" applyFill="1" applyBorder="1" applyAlignment="1">
      <alignment horizontal="center" vertical="center"/>
    </xf>
    <xf numFmtId="179" fontId="6" fillId="0" borderId="15" xfId="0" applyNumberFormat="1" applyFont="1" applyBorder="1" applyAlignment="1" applyProtection="1">
      <alignment horizontal="right" vertical="center"/>
      <protection locked="0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29" fillId="2" borderId="0" xfId="0" applyFont="1" applyFill="1">
      <alignment vertical="center"/>
    </xf>
    <xf numFmtId="0" fontId="35" fillId="2" borderId="0" xfId="0" applyFont="1" applyFill="1">
      <alignment vertical="center"/>
    </xf>
    <xf numFmtId="0" fontId="36" fillId="2" borderId="0" xfId="3" applyFont="1" applyFill="1">
      <alignment vertical="center"/>
    </xf>
    <xf numFmtId="0" fontId="38" fillId="0" borderId="0" xfId="0" applyFont="1" applyAlignment="1">
      <alignment vertical="top"/>
    </xf>
    <xf numFmtId="0" fontId="40" fillId="0" borderId="0" xfId="0" applyFont="1">
      <alignment vertical="center"/>
    </xf>
    <xf numFmtId="0" fontId="20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38" fontId="15" fillId="0" borderId="8" xfId="1" applyFont="1" applyFill="1" applyBorder="1" applyAlignment="1" applyProtection="1">
      <alignment horizontal="center" vertical="center" shrinkToFit="1"/>
      <protection locked="0"/>
    </xf>
    <xf numFmtId="0" fontId="44" fillId="0" borderId="0" xfId="0" applyFont="1">
      <alignment vertical="center"/>
    </xf>
    <xf numFmtId="0" fontId="42" fillId="0" borderId="0" xfId="0" applyFont="1">
      <alignment vertical="center"/>
    </xf>
    <xf numFmtId="0" fontId="45" fillId="0" borderId="0" xfId="0" applyFont="1">
      <alignment vertical="center"/>
    </xf>
    <xf numFmtId="0" fontId="46" fillId="0" borderId="0" xfId="0" applyFont="1">
      <alignment vertical="center"/>
    </xf>
    <xf numFmtId="0" fontId="47" fillId="0" borderId="0" xfId="0" applyFont="1">
      <alignment vertical="center"/>
    </xf>
    <xf numFmtId="0" fontId="49" fillId="0" borderId="0" xfId="0" applyFont="1">
      <alignment vertical="center"/>
    </xf>
    <xf numFmtId="0" fontId="50" fillId="0" borderId="0" xfId="0" applyFont="1">
      <alignment vertical="center"/>
    </xf>
    <xf numFmtId="0" fontId="47" fillId="0" borderId="0" xfId="0" applyFont="1" applyAlignment="1">
      <alignment horizontal="right" vertical="center"/>
    </xf>
    <xf numFmtId="0" fontId="56" fillId="0" borderId="0" xfId="0" applyFont="1">
      <alignment vertical="center"/>
    </xf>
    <xf numFmtId="0" fontId="57" fillId="0" borderId="0" xfId="0" applyFont="1">
      <alignment vertical="center"/>
    </xf>
    <xf numFmtId="0" fontId="60" fillId="0" borderId="0" xfId="2" applyFont="1">
      <alignment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38" fontId="16" fillId="0" borderId="34" xfId="1" applyFont="1" applyFill="1" applyBorder="1" applyAlignment="1" applyProtection="1">
      <alignment horizontal="right" vertical="center" indent="1"/>
      <protection locked="0"/>
    </xf>
    <xf numFmtId="0" fontId="20" fillId="2" borderId="2" xfId="0" applyFont="1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49" fontId="0" fillId="0" borderId="5" xfId="0" applyNumberFormat="1" applyBorder="1" applyProtection="1">
      <alignment vertical="center"/>
      <protection locked="0"/>
    </xf>
    <xf numFmtId="49" fontId="0" fillId="0" borderId="4" xfId="0" applyNumberFormat="1" applyBorder="1" applyProtection="1">
      <alignment vertical="center"/>
      <protection locked="0"/>
    </xf>
    <xf numFmtId="49" fontId="0" fillId="0" borderId="3" xfId="0" applyNumberFormat="1" applyBorder="1" applyAlignment="1" applyProtection="1">
      <alignment horizontal="center" vertical="center"/>
      <protection locked="0"/>
    </xf>
    <xf numFmtId="49" fontId="0" fillId="0" borderId="5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0" fontId="0" fillId="0" borderId="2" xfId="0" applyBorder="1" applyProtection="1">
      <alignment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0" fontId="13" fillId="2" borderId="17" xfId="0" applyFont="1" applyFill="1" applyBorder="1" applyAlignment="1">
      <alignment horizontal="center" vertical="center"/>
    </xf>
    <xf numFmtId="38" fontId="17" fillId="2" borderId="17" xfId="1" applyFont="1" applyFill="1" applyBorder="1" applyAlignment="1" applyProtection="1">
      <alignment horizontal="right" vertical="center" indent="1"/>
    </xf>
    <xf numFmtId="38" fontId="17" fillId="2" borderId="31" xfId="1" applyFont="1" applyFill="1" applyBorder="1" applyAlignment="1" applyProtection="1">
      <alignment horizontal="right" vertical="center" indent="1"/>
    </xf>
    <xf numFmtId="38" fontId="17" fillId="2" borderId="32" xfId="1" applyFont="1" applyFill="1" applyBorder="1" applyAlignment="1" applyProtection="1">
      <alignment horizontal="right" vertical="center" indent="1"/>
    </xf>
    <xf numFmtId="38" fontId="17" fillId="2" borderId="33" xfId="1" applyFont="1" applyFill="1" applyBorder="1" applyAlignment="1" applyProtection="1">
      <alignment horizontal="right" vertical="center" indent="1"/>
    </xf>
    <xf numFmtId="0" fontId="13" fillId="2" borderId="31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38" fontId="16" fillId="2" borderId="7" xfId="1" applyFont="1" applyFill="1" applyBorder="1" applyAlignment="1" applyProtection="1">
      <alignment horizontal="right" vertical="center" indent="1"/>
    </xf>
    <xf numFmtId="38" fontId="16" fillId="2" borderId="8" xfId="1" applyFont="1" applyFill="1" applyBorder="1" applyAlignment="1" applyProtection="1">
      <alignment horizontal="right" vertical="center" indent="1"/>
    </xf>
    <xf numFmtId="38" fontId="16" fillId="2" borderId="9" xfId="1" applyFont="1" applyFill="1" applyBorder="1" applyAlignment="1" applyProtection="1">
      <alignment horizontal="right" vertical="center" indent="1"/>
    </xf>
    <xf numFmtId="0" fontId="15" fillId="2" borderId="18" xfId="0" applyFont="1" applyFill="1" applyBorder="1" applyAlignment="1">
      <alignment horizontal="center" vertical="center"/>
    </xf>
    <xf numFmtId="38" fontId="16" fillId="2" borderId="28" xfId="1" applyFont="1" applyFill="1" applyBorder="1" applyAlignment="1" applyProtection="1">
      <alignment horizontal="right" vertical="center" indent="1"/>
    </xf>
    <xf numFmtId="38" fontId="16" fillId="2" borderId="29" xfId="1" applyFont="1" applyFill="1" applyBorder="1" applyAlignment="1" applyProtection="1">
      <alignment horizontal="right" vertical="center" indent="1"/>
    </xf>
    <xf numFmtId="38" fontId="16" fillId="2" borderId="30" xfId="1" applyFont="1" applyFill="1" applyBorder="1" applyAlignment="1" applyProtection="1">
      <alignment horizontal="right" vertical="center" indent="1"/>
    </xf>
    <xf numFmtId="38" fontId="16" fillId="2" borderId="18" xfId="1" applyFont="1" applyFill="1" applyBorder="1" applyAlignment="1" applyProtection="1">
      <alignment horizontal="right" vertical="center" indent="1"/>
    </xf>
    <xf numFmtId="0" fontId="35" fillId="2" borderId="0" xfId="0" applyFont="1" applyFill="1" applyAlignment="1">
      <alignment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 wrapText="1"/>
    </xf>
    <xf numFmtId="38" fontId="16" fillId="0" borderId="22" xfId="1" applyFont="1" applyFill="1" applyBorder="1" applyAlignment="1" applyProtection="1">
      <alignment horizontal="right" vertical="center" indent="1"/>
      <protection locked="0"/>
    </xf>
    <xf numFmtId="38" fontId="16" fillId="0" borderId="26" xfId="1" applyFont="1" applyFill="1" applyBorder="1" applyAlignment="1" applyProtection="1">
      <alignment horizontal="right" vertical="center" indent="1"/>
      <protection locked="0"/>
    </xf>
    <xf numFmtId="38" fontId="16" fillId="0" borderId="27" xfId="1" applyFont="1" applyFill="1" applyBorder="1" applyAlignment="1" applyProtection="1">
      <alignment horizontal="right" vertical="center" indent="1"/>
      <protection locked="0"/>
    </xf>
    <xf numFmtId="0" fontId="15" fillId="2" borderId="6" xfId="0" applyFont="1" applyFill="1" applyBorder="1" applyAlignment="1">
      <alignment horizontal="center" vertical="center"/>
    </xf>
    <xf numFmtId="38" fontId="16" fillId="2" borderId="24" xfId="1" applyFont="1" applyFill="1" applyBorder="1" applyAlignment="1" applyProtection="1">
      <alignment horizontal="right" vertical="center" indent="1"/>
    </xf>
    <xf numFmtId="0" fontId="37" fillId="2" borderId="0" xfId="0" applyFont="1" applyFill="1" applyAlignment="1">
      <alignment vertical="center" wrapText="1"/>
    </xf>
    <xf numFmtId="0" fontId="15" fillId="2" borderId="19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38" fontId="16" fillId="0" borderId="19" xfId="1" applyFont="1" applyFill="1" applyBorder="1" applyAlignment="1" applyProtection="1">
      <alignment horizontal="right" vertical="center" indent="1"/>
      <protection locked="0"/>
    </xf>
    <xf numFmtId="0" fontId="15" fillId="2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left" vertical="center"/>
    </xf>
    <xf numFmtId="0" fontId="15" fillId="2" borderId="9" xfId="0" applyFont="1" applyFill="1" applyBorder="1" applyAlignment="1">
      <alignment horizontal="left" vertical="center"/>
    </xf>
    <xf numFmtId="38" fontId="16" fillId="2" borderId="6" xfId="1" applyFont="1" applyFill="1" applyBorder="1" applyAlignment="1" applyProtection="1">
      <alignment horizontal="right" vertical="center" indent="1"/>
    </xf>
    <xf numFmtId="38" fontId="16" fillId="0" borderId="7" xfId="1" applyFont="1" applyFill="1" applyBorder="1" applyAlignment="1" applyProtection="1">
      <alignment horizontal="right" vertical="center" indent="1"/>
      <protection locked="0"/>
    </xf>
    <xf numFmtId="38" fontId="16" fillId="0" borderId="8" xfId="1" applyFont="1" applyFill="1" applyBorder="1" applyAlignment="1" applyProtection="1">
      <alignment horizontal="right" vertical="center" indent="1"/>
      <protection locked="0"/>
    </xf>
    <xf numFmtId="38" fontId="16" fillId="0" borderId="9" xfId="1" applyFont="1" applyFill="1" applyBorder="1" applyAlignment="1" applyProtection="1">
      <alignment horizontal="right" vertical="center" indent="1"/>
      <protection locked="0"/>
    </xf>
    <xf numFmtId="0" fontId="11" fillId="2" borderId="15" xfId="0" applyFont="1" applyFill="1" applyBorder="1" applyAlignment="1">
      <alignment horizontal="right" vertical="center"/>
    </xf>
    <xf numFmtId="0" fontId="18" fillId="3" borderId="13" xfId="0" applyFont="1" applyFill="1" applyBorder="1">
      <alignment vertical="center"/>
    </xf>
    <xf numFmtId="0" fontId="18" fillId="3" borderId="1" xfId="0" applyFont="1" applyFill="1" applyBorder="1">
      <alignment vertical="center"/>
    </xf>
    <xf numFmtId="0" fontId="6" fillId="3" borderId="1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177" fontId="11" fillId="2" borderId="0" xfId="1" applyNumberFormat="1" applyFont="1" applyFill="1" applyBorder="1" applyProtection="1">
      <alignment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178" fontId="59" fillId="2" borderId="15" xfId="0" applyNumberFormat="1" applyFont="1" applyFill="1" applyBorder="1" applyAlignment="1">
      <alignment horizontal="center" shrinkToFit="1"/>
    </xf>
    <xf numFmtId="178" fontId="59" fillId="2" borderId="16" xfId="0" applyNumberFormat="1" applyFont="1" applyFill="1" applyBorder="1" applyAlignment="1">
      <alignment horizontal="center" shrinkToFit="1"/>
    </xf>
    <xf numFmtId="0" fontId="18" fillId="3" borderId="20" xfId="0" applyFont="1" applyFill="1" applyBorder="1">
      <alignment vertical="center"/>
    </xf>
    <xf numFmtId="0" fontId="18" fillId="3" borderId="0" xfId="0" applyFont="1" applyFill="1">
      <alignment vertical="center"/>
    </xf>
    <xf numFmtId="0" fontId="6" fillId="3" borderId="0" xfId="0" applyFont="1" applyFill="1" applyAlignment="1">
      <alignment horizontal="left" vertical="center" shrinkToFit="1"/>
    </xf>
    <xf numFmtId="0" fontId="21" fillId="3" borderId="21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 wrapText="1"/>
    </xf>
    <xf numFmtId="0" fontId="6" fillId="3" borderId="21" xfId="0" applyFont="1" applyFill="1" applyBorder="1" applyAlignment="1">
      <alignment horizontal="left" vertical="center" wrapText="1"/>
    </xf>
    <xf numFmtId="0" fontId="16" fillId="0" borderId="15" xfId="0" applyFont="1" applyBorder="1" applyAlignment="1" applyProtection="1">
      <alignment horizontal="left" shrinkToFit="1"/>
      <protection locked="0"/>
    </xf>
    <xf numFmtId="0" fontId="16" fillId="0" borderId="16" xfId="0" applyFont="1" applyBorder="1" applyAlignment="1" applyProtection="1">
      <alignment horizontal="left" shrinkToFit="1"/>
      <protection locked="0"/>
    </xf>
    <xf numFmtId="0" fontId="35" fillId="2" borderId="0" xfId="0" applyFont="1" applyFill="1">
      <alignment vertical="center"/>
    </xf>
    <xf numFmtId="0" fontId="14" fillId="2" borderId="0" xfId="0" applyFont="1" applyFill="1" applyAlignment="1">
      <alignment horizontal="center" vertical="top"/>
    </xf>
    <xf numFmtId="0" fontId="7" fillId="2" borderId="0" xfId="0" applyFont="1" applyFill="1" applyAlignment="1">
      <alignment vertical="top"/>
    </xf>
    <xf numFmtId="0" fontId="8" fillId="2" borderId="0" xfId="0" applyFont="1" applyFill="1" applyAlignment="1">
      <alignment horizontal="right" vertical="center"/>
    </xf>
    <xf numFmtId="176" fontId="18" fillId="0" borderId="0" xfId="0" applyNumberFormat="1" applyFont="1" applyAlignment="1" applyProtection="1">
      <alignment horizontal="left" vertical="center"/>
      <protection locked="0"/>
    </xf>
    <xf numFmtId="0" fontId="18" fillId="2" borderId="0" xfId="0" applyFont="1" applyFill="1" applyAlignment="1"/>
    <xf numFmtId="0" fontId="8" fillId="2" borderId="1" xfId="0" applyFont="1" applyFill="1" applyBorder="1" applyAlignment="1">
      <alignment horizontal="right" vertical="top"/>
    </xf>
    <xf numFmtId="0" fontId="18" fillId="2" borderId="0" xfId="0" applyFont="1" applyFill="1" applyAlignment="1">
      <alignment horizontal="left" vertical="top"/>
    </xf>
    <xf numFmtId="0" fontId="18" fillId="3" borderId="10" xfId="0" applyFont="1" applyFill="1" applyBorder="1">
      <alignment vertical="center"/>
    </xf>
    <xf numFmtId="0" fontId="18" fillId="3" borderId="11" xfId="0" applyFont="1" applyFill="1" applyBorder="1">
      <alignment vertical="center"/>
    </xf>
    <xf numFmtId="0" fontId="6" fillId="3" borderId="11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/>
    </xf>
    <xf numFmtId="0" fontId="16" fillId="0" borderId="0" xfId="0" applyFont="1" applyAlignment="1" applyProtection="1">
      <alignment horizontal="left" shrinkToFit="1"/>
      <protection locked="0"/>
    </xf>
    <xf numFmtId="0" fontId="55" fillId="0" borderId="0" xfId="0" applyFont="1">
      <alignment vertical="center"/>
    </xf>
    <xf numFmtId="0" fontId="45" fillId="0" borderId="0" xfId="0" applyFont="1">
      <alignment vertical="center"/>
    </xf>
    <xf numFmtId="0" fontId="40" fillId="0" borderId="0" xfId="0" applyFont="1">
      <alignment vertical="center"/>
    </xf>
    <xf numFmtId="38" fontId="16" fillId="0" borderId="19" xfId="1" applyFont="1" applyFill="1" applyBorder="1" applyAlignment="1" applyProtection="1">
      <alignment horizontal="right" vertical="center" indent="1"/>
    </xf>
    <xf numFmtId="38" fontId="15" fillId="0" borderId="8" xfId="1" applyFont="1" applyFill="1" applyBorder="1" applyAlignment="1" applyProtection="1">
      <alignment horizontal="center" vertical="center" shrinkToFit="1"/>
    </xf>
    <xf numFmtId="38" fontId="16" fillId="0" borderId="22" xfId="1" applyFont="1" applyFill="1" applyBorder="1" applyAlignment="1" applyProtection="1">
      <alignment horizontal="right" vertical="center" indent="1"/>
    </xf>
    <xf numFmtId="38" fontId="16" fillId="0" borderId="26" xfId="1" applyFont="1" applyFill="1" applyBorder="1" applyAlignment="1" applyProtection="1">
      <alignment horizontal="right" vertical="center" indent="1"/>
    </xf>
    <xf numFmtId="38" fontId="16" fillId="0" borderId="27" xfId="1" applyFont="1" applyFill="1" applyBorder="1" applyAlignment="1" applyProtection="1">
      <alignment horizontal="right" vertical="center" indent="1"/>
    </xf>
    <xf numFmtId="38" fontId="16" fillId="0" borderId="7" xfId="1" applyFont="1" applyFill="1" applyBorder="1" applyAlignment="1" applyProtection="1">
      <alignment horizontal="right" vertical="center" indent="1"/>
    </xf>
    <xf numFmtId="38" fontId="16" fillId="0" borderId="8" xfId="1" applyFont="1" applyFill="1" applyBorder="1" applyAlignment="1" applyProtection="1">
      <alignment horizontal="right" vertical="center" indent="1"/>
    </xf>
    <xf numFmtId="38" fontId="16" fillId="0" borderId="9" xfId="1" applyFont="1" applyFill="1" applyBorder="1" applyAlignment="1" applyProtection="1">
      <alignment horizontal="right" vertical="center" indent="1"/>
    </xf>
    <xf numFmtId="0" fontId="16" fillId="0" borderId="15" xfId="0" applyFont="1" applyBorder="1" applyAlignment="1" applyProtection="1">
      <alignment horizontal="left" shrinkToFit="1"/>
    </xf>
    <xf numFmtId="0" fontId="16" fillId="0" borderId="16" xfId="0" applyFont="1" applyBorder="1" applyAlignment="1" applyProtection="1">
      <alignment horizontal="left" shrinkToFit="1"/>
    </xf>
    <xf numFmtId="0" fontId="16" fillId="0" borderId="0" xfId="0" applyFont="1" applyAlignment="1" applyProtection="1">
      <alignment horizontal="left" shrinkToFit="1"/>
    </xf>
    <xf numFmtId="179" fontId="6" fillId="0" borderId="15" xfId="0" applyNumberFormat="1" applyFont="1" applyBorder="1" applyAlignment="1" applyProtection="1">
      <alignment horizontal="right" vertical="center"/>
    </xf>
    <xf numFmtId="176" fontId="18" fillId="0" borderId="0" xfId="0" applyNumberFormat="1" applyFont="1" applyAlignment="1" applyProtection="1">
      <alignment horizontal="left" vertical="center"/>
    </xf>
  </cellXfs>
  <cellStyles count="4">
    <cellStyle name="ハイパーリンク" xfId="3" builtinId="8"/>
    <cellStyle name="桁区切り" xfId="1" builtinId="6"/>
    <cellStyle name="標準" xfId="0" builtinId="0"/>
    <cellStyle name="標準 2" xfId="2" xr:uid="{811C9690-EE20-40E3-96B0-B33741D6BF35}"/>
  </cellStyles>
  <dxfs count="1">
    <dxf>
      <font>
        <strike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minor"/>
      </font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png"/><Relationship Id="rId3" Type="http://schemas.openxmlformats.org/officeDocument/2006/relationships/image" Target="../media/image10.png"/><Relationship Id="rId7" Type="http://schemas.openxmlformats.org/officeDocument/2006/relationships/image" Target="../media/image14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11" Type="http://schemas.openxmlformats.org/officeDocument/2006/relationships/image" Target="../media/image18.png"/><Relationship Id="rId5" Type="http://schemas.openxmlformats.org/officeDocument/2006/relationships/image" Target="../media/image12.png"/><Relationship Id="rId10" Type="http://schemas.openxmlformats.org/officeDocument/2006/relationships/image" Target="../media/image17.png"/><Relationship Id="rId4" Type="http://schemas.openxmlformats.org/officeDocument/2006/relationships/image" Target="../media/image11.png"/><Relationship Id="rId9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0.png"/><Relationship Id="rId7" Type="http://schemas.openxmlformats.org/officeDocument/2006/relationships/image" Target="../media/image21.png"/><Relationship Id="rId2" Type="http://schemas.openxmlformats.org/officeDocument/2006/relationships/image" Target="../media/image9.png"/><Relationship Id="rId1" Type="http://schemas.openxmlformats.org/officeDocument/2006/relationships/image" Target="../media/image19.png"/><Relationship Id="rId6" Type="http://schemas.openxmlformats.org/officeDocument/2006/relationships/image" Target="../media/image20.png"/><Relationship Id="rId11" Type="http://schemas.openxmlformats.org/officeDocument/2006/relationships/image" Target="../media/image25.png"/><Relationship Id="rId5" Type="http://schemas.openxmlformats.org/officeDocument/2006/relationships/image" Target="../media/image13.png"/><Relationship Id="rId10" Type="http://schemas.openxmlformats.org/officeDocument/2006/relationships/image" Target="../media/image24.png"/><Relationship Id="rId4" Type="http://schemas.openxmlformats.org/officeDocument/2006/relationships/image" Target="../media/image12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228600</xdr:colOff>
      <xdr:row>1</xdr:row>
      <xdr:rowOff>0</xdr:rowOff>
    </xdr:from>
    <xdr:to>
      <xdr:col>27</xdr:col>
      <xdr:colOff>3895725</xdr:colOff>
      <xdr:row>17</xdr:row>
      <xdr:rowOff>9525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67664F4F-8674-7AAB-960D-600FF3F83C45}"/>
            </a:ext>
          </a:extLst>
        </xdr:cNvPr>
        <xdr:cNvSpPr/>
      </xdr:nvSpPr>
      <xdr:spPr>
        <a:xfrm>
          <a:off x="8763000" y="361950"/>
          <a:ext cx="3990975" cy="4200525"/>
        </a:xfrm>
        <a:prstGeom prst="roundRect">
          <a:avLst>
            <a:gd name="adj" fmla="val 4332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未入力の項目があると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この枠内にメッセージが表示されますので、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ここで入力漏れがないかを確認してください。</a:t>
          </a:r>
        </a:p>
      </xdr:txBody>
    </xdr:sp>
    <xdr:clientData/>
  </xdr:twoCellAnchor>
  <xdr:twoCellAnchor editAs="oneCell">
    <xdr:from>
      <xdr:col>23</xdr:col>
      <xdr:colOff>304800</xdr:colOff>
      <xdr:row>7</xdr:row>
      <xdr:rowOff>161925</xdr:rowOff>
    </xdr:from>
    <xdr:to>
      <xdr:col>25</xdr:col>
      <xdr:colOff>178436</xdr:colOff>
      <xdr:row>10</xdr:row>
      <xdr:rowOff>168911</xdr:rowOff>
    </xdr:to>
    <xdr:pic>
      <xdr:nvPicPr>
        <xdr:cNvPr id="4110" name="Picture 14">
          <a:extLst>
            <a:ext uri="{FF2B5EF4-FFF2-40B4-BE49-F238E27FC236}">
              <a16:creationId xmlns:a16="http://schemas.microsoft.com/office/drawing/2014/main" id="{1FB8F45D-1F62-D3FF-8A06-A3E32225A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2200275"/>
          <a:ext cx="521336" cy="5213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22411</xdr:rowOff>
    </xdr:from>
    <xdr:to>
      <xdr:col>9</xdr:col>
      <xdr:colOff>78441</xdr:colOff>
      <xdr:row>22</xdr:row>
      <xdr:rowOff>24252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62B22679-0818-1C2E-E6EE-C38F9D7A95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01587"/>
          <a:ext cx="8348382" cy="5750459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11</xdr:col>
      <xdr:colOff>171450</xdr:colOff>
      <xdr:row>13</xdr:row>
      <xdr:rowOff>76200</xdr:rowOff>
    </xdr:from>
    <xdr:to>
      <xdr:col>15</xdr:col>
      <xdr:colOff>562540</xdr:colOff>
      <xdr:row>21</xdr:row>
      <xdr:rowOff>325</xdr:rowOff>
    </xdr:to>
    <xdr:grpSp>
      <xdr:nvGrpSpPr>
        <xdr:cNvPr id="33" name="グループ化 32">
          <a:extLst>
            <a:ext uri="{FF2B5EF4-FFF2-40B4-BE49-F238E27FC236}">
              <a16:creationId xmlns:a16="http://schemas.microsoft.com/office/drawing/2014/main" id="{D794AF66-2EEE-A257-7B31-E6038594B539}"/>
            </a:ext>
          </a:extLst>
        </xdr:cNvPr>
        <xdr:cNvGrpSpPr/>
      </xdr:nvGrpSpPr>
      <xdr:grpSpPr>
        <a:xfrm>
          <a:off x="9405097" y="4412876"/>
          <a:ext cx="4066619" cy="2344596"/>
          <a:chOff x="9898156" y="4580965"/>
          <a:chExt cx="4066619" cy="2344595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CDA32A4F-4508-501A-311D-95665536B51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898156" y="4580965"/>
            <a:ext cx="4066619" cy="2344595"/>
          </a:xfrm>
          <a:prstGeom prst="rect">
            <a:avLst/>
          </a:prstGeom>
          <a:ln>
            <a:solidFill>
              <a:sysClr val="windowText" lastClr="000000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</xdr:pic>
      <xdr:sp macro="" textlink="">
        <xdr:nvSpPr>
          <xdr:cNvPr id="5" name="四角形: 角を丸くする 4">
            <a:extLst>
              <a:ext uri="{FF2B5EF4-FFF2-40B4-BE49-F238E27FC236}">
                <a16:creationId xmlns:a16="http://schemas.microsoft.com/office/drawing/2014/main" id="{7FC913B7-CB7B-4401-B5DB-DF877600EB1C}"/>
              </a:ext>
            </a:extLst>
          </xdr:cNvPr>
          <xdr:cNvSpPr/>
        </xdr:nvSpPr>
        <xdr:spPr>
          <a:xfrm>
            <a:off x="10610663" y="5236883"/>
            <a:ext cx="2390028" cy="1609911"/>
          </a:xfrm>
          <a:prstGeom prst="roundRect">
            <a:avLst>
              <a:gd name="adj" fmla="val 2143"/>
            </a:avLst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 kern="1200"/>
          </a:p>
        </xdr:txBody>
      </xdr:sp>
      <xdr:sp macro="" textlink="">
        <xdr:nvSpPr>
          <xdr:cNvPr id="15" name="四角形: 角を丸くする 14">
            <a:extLst>
              <a:ext uri="{FF2B5EF4-FFF2-40B4-BE49-F238E27FC236}">
                <a16:creationId xmlns:a16="http://schemas.microsoft.com/office/drawing/2014/main" id="{4ED9F569-7C80-43A1-8410-F4D0BA8495C6}"/>
              </a:ext>
            </a:extLst>
          </xdr:cNvPr>
          <xdr:cNvSpPr/>
        </xdr:nvSpPr>
        <xdr:spPr>
          <a:xfrm>
            <a:off x="11419542" y="4870822"/>
            <a:ext cx="2155451" cy="288553"/>
          </a:xfrm>
          <a:prstGeom prst="roundRect">
            <a:avLst>
              <a:gd name="adj" fmla="val 2143"/>
            </a:avLst>
          </a:prstGeom>
          <a:noFill/>
          <a:ln w="38100">
            <a:solidFill>
              <a:schemeClr val="accent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 kern="1200"/>
          </a:p>
        </xdr:txBody>
      </xdr:sp>
    </xdr:grpSp>
    <xdr:clientData/>
  </xdr:twoCellAnchor>
  <xdr:twoCellAnchor>
    <xdr:from>
      <xdr:col>8</xdr:col>
      <xdr:colOff>829236</xdr:colOff>
      <xdr:row>11</xdr:row>
      <xdr:rowOff>74801</xdr:rowOff>
    </xdr:from>
    <xdr:to>
      <xdr:col>11</xdr:col>
      <xdr:colOff>883957</xdr:colOff>
      <xdr:row>18</xdr:row>
      <xdr:rowOff>24280</xdr:rowOff>
    </xdr:to>
    <xdr:cxnSp macro="">
      <xdr:nvCxnSpPr>
        <xdr:cNvPr id="19" name="コネクタ: カギ線 18">
          <a:extLst>
            <a:ext uri="{FF2B5EF4-FFF2-40B4-BE49-F238E27FC236}">
              <a16:creationId xmlns:a16="http://schemas.microsoft.com/office/drawing/2014/main" id="{8C773829-1634-BE24-BBD3-17BC39A9740C}"/>
            </a:ext>
          </a:extLst>
        </xdr:cNvPr>
        <xdr:cNvCxnSpPr>
          <a:stCxn id="4" idx="3"/>
          <a:endCxn id="5" idx="1"/>
        </xdr:cNvCxnSpPr>
      </xdr:nvCxnSpPr>
      <xdr:spPr>
        <a:xfrm>
          <a:off x="8180295" y="3974448"/>
          <a:ext cx="2430368" cy="2067391"/>
        </a:xfrm>
        <a:prstGeom prst="bentConnector3">
          <a:avLst/>
        </a:prstGeom>
        <a:ln w="38100" cap="rnd">
          <a:solidFill>
            <a:srgbClr val="FF0000"/>
          </a:solidFill>
          <a:headEnd type="oval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818030</xdr:colOff>
      <xdr:row>14</xdr:row>
      <xdr:rowOff>207775</xdr:rowOff>
    </xdr:from>
    <xdr:to>
      <xdr:col>12</xdr:col>
      <xdr:colOff>773954</xdr:colOff>
      <xdr:row>18</xdr:row>
      <xdr:rowOff>194141</xdr:rowOff>
    </xdr:to>
    <xdr:cxnSp macro="">
      <xdr:nvCxnSpPr>
        <xdr:cNvPr id="21" name="コネクタ: カギ線 20">
          <a:extLst>
            <a:ext uri="{FF2B5EF4-FFF2-40B4-BE49-F238E27FC236}">
              <a16:creationId xmlns:a16="http://schemas.microsoft.com/office/drawing/2014/main" id="{3576AEBC-76B9-4748-932C-E23630624AD0}"/>
            </a:ext>
          </a:extLst>
        </xdr:cNvPr>
        <xdr:cNvCxnSpPr>
          <a:stCxn id="8" idx="3"/>
          <a:endCxn id="15" idx="1"/>
        </xdr:cNvCxnSpPr>
      </xdr:nvCxnSpPr>
      <xdr:spPr>
        <a:xfrm flipV="1">
          <a:off x="8169089" y="5015099"/>
          <a:ext cx="3250453" cy="1196601"/>
        </a:xfrm>
        <a:prstGeom prst="bentConnector3">
          <a:avLst>
            <a:gd name="adj1" fmla="val 21959"/>
          </a:avLst>
        </a:prstGeom>
        <a:ln w="38100" cap="rnd">
          <a:solidFill>
            <a:schemeClr val="accent5">
              <a:lumMod val="75000"/>
            </a:schemeClr>
          </a:solidFill>
          <a:headEnd type="oval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224117</xdr:colOff>
      <xdr:row>4</xdr:row>
      <xdr:rowOff>261660</xdr:rowOff>
    </xdr:from>
    <xdr:to>
      <xdr:col>8</xdr:col>
      <xdr:colOff>829236</xdr:colOff>
      <xdr:row>22</xdr:row>
      <xdr:rowOff>100853</xdr:rowOff>
    </xdr:to>
    <xdr:grpSp>
      <xdr:nvGrpSpPr>
        <xdr:cNvPr id="34" name="グループ化 33">
          <a:extLst>
            <a:ext uri="{FF2B5EF4-FFF2-40B4-BE49-F238E27FC236}">
              <a16:creationId xmlns:a16="http://schemas.microsoft.com/office/drawing/2014/main" id="{84B395EB-3AB4-AB6D-EBD1-F0FF3C292383}"/>
            </a:ext>
          </a:extLst>
        </xdr:cNvPr>
        <xdr:cNvGrpSpPr/>
      </xdr:nvGrpSpPr>
      <xdr:grpSpPr>
        <a:xfrm>
          <a:off x="224117" y="1875307"/>
          <a:ext cx="7956178" cy="5285252"/>
          <a:chOff x="224117" y="2043395"/>
          <a:chExt cx="7956178" cy="5285252"/>
        </a:xfrm>
      </xdr:grpSpPr>
      <xdr:sp macro="" textlink="">
        <xdr:nvSpPr>
          <xdr:cNvPr id="4" name="四角形: 角を丸くする 3">
            <a:extLst>
              <a:ext uri="{FF2B5EF4-FFF2-40B4-BE49-F238E27FC236}">
                <a16:creationId xmlns:a16="http://schemas.microsoft.com/office/drawing/2014/main" id="{9087CB72-1444-79C8-1447-980605883C8E}"/>
              </a:ext>
            </a:extLst>
          </xdr:cNvPr>
          <xdr:cNvSpPr/>
        </xdr:nvSpPr>
        <xdr:spPr>
          <a:xfrm>
            <a:off x="4366933" y="2043395"/>
            <a:ext cx="3813362" cy="3862106"/>
          </a:xfrm>
          <a:prstGeom prst="roundRect">
            <a:avLst>
              <a:gd name="adj" fmla="val 2143"/>
            </a:avLst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 kern="1200"/>
          </a:p>
        </xdr:txBody>
      </xdr:sp>
      <xdr:sp macro="" textlink="">
        <xdr:nvSpPr>
          <xdr:cNvPr id="8" name="四角形: 角を丸くする 7">
            <a:extLst>
              <a:ext uri="{FF2B5EF4-FFF2-40B4-BE49-F238E27FC236}">
                <a16:creationId xmlns:a16="http://schemas.microsoft.com/office/drawing/2014/main" id="{C06E7B3B-F95A-4873-B345-CDF41232A8E3}"/>
              </a:ext>
            </a:extLst>
          </xdr:cNvPr>
          <xdr:cNvSpPr/>
        </xdr:nvSpPr>
        <xdr:spPr>
          <a:xfrm>
            <a:off x="4415118" y="6002428"/>
            <a:ext cx="3753971" cy="418543"/>
          </a:xfrm>
          <a:prstGeom prst="roundRect">
            <a:avLst>
              <a:gd name="adj" fmla="val 2143"/>
            </a:avLst>
          </a:prstGeom>
          <a:noFill/>
          <a:ln w="38100">
            <a:solidFill>
              <a:schemeClr val="accent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 kern="1200"/>
          </a:p>
        </xdr:txBody>
      </xdr:sp>
      <xdr:sp macro="" textlink="">
        <xdr:nvSpPr>
          <xdr:cNvPr id="14" name="楕円 13">
            <a:extLst>
              <a:ext uri="{FF2B5EF4-FFF2-40B4-BE49-F238E27FC236}">
                <a16:creationId xmlns:a16="http://schemas.microsoft.com/office/drawing/2014/main" id="{0E0F5A98-3EEF-2575-E54A-DC856C583232}"/>
              </a:ext>
            </a:extLst>
          </xdr:cNvPr>
          <xdr:cNvSpPr/>
        </xdr:nvSpPr>
        <xdr:spPr>
          <a:xfrm>
            <a:off x="224117" y="6958852"/>
            <a:ext cx="1445559" cy="369795"/>
          </a:xfrm>
          <a:prstGeom prst="ellipse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 kern="1200"/>
          </a:p>
        </xdr:txBody>
      </xdr:sp>
      <xdr:sp macro="" textlink="">
        <xdr:nvSpPr>
          <xdr:cNvPr id="35" name="テキスト ボックス 34">
            <a:extLst>
              <a:ext uri="{FF2B5EF4-FFF2-40B4-BE49-F238E27FC236}">
                <a16:creationId xmlns:a16="http://schemas.microsoft.com/office/drawing/2014/main" id="{86D695D2-1283-8245-961D-C75A9330DA56}"/>
              </a:ext>
            </a:extLst>
          </xdr:cNvPr>
          <xdr:cNvSpPr txBox="1"/>
        </xdr:nvSpPr>
        <xdr:spPr>
          <a:xfrm>
            <a:off x="3305736" y="6454588"/>
            <a:ext cx="1725705" cy="324971"/>
          </a:xfrm>
          <a:prstGeom prst="rect">
            <a:avLst/>
          </a:prstGeom>
          <a:solidFill>
            <a:srgbClr val="FFFF00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r"/>
            <a:r>
              <a:rPr kumimoji="1" lang="ja-JP" altLang="en-US" sz="1400" kern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プルダウン選択</a:t>
            </a:r>
            <a:r>
              <a:rPr kumimoji="1" lang="ja-JP" altLang="ja-JP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➡</a:t>
            </a:r>
            <a:endParaRPr kumimoji="1" lang="ja-JP" altLang="en-US" sz="1400" kern="12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</xdr:grpSp>
    <xdr:clientData/>
  </xdr:twoCellAnchor>
  <xdr:twoCellAnchor>
    <xdr:from>
      <xdr:col>4</xdr:col>
      <xdr:colOff>762000</xdr:colOff>
      <xdr:row>22</xdr:row>
      <xdr:rowOff>134470</xdr:rowOff>
    </xdr:from>
    <xdr:to>
      <xdr:col>8</xdr:col>
      <xdr:colOff>907677</xdr:colOff>
      <xdr:row>23</xdr:row>
      <xdr:rowOff>291352</xdr:rowOff>
    </xdr:to>
    <xdr:grpSp>
      <xdr:nvGrpSpPr>
        <xdr:cNvPr id="28" name="グループ化 27">
          <a:extLst>
            <a:ext uri="{FF2B5EF4-FFF2-40B4-BE49-F238E27FC236}">
              <a16:creationId xmlns:a16="http://schemas.microsoft.com/office/drawing/2014/main" id="{2C1CA706-BCC8-4090-1C07-150D615065EB}"/>
            </a:ext>
          </a:extLst>
        </xdr:cNvPr>
        <xdr:cNvGrpSpPr/>
      </xdr:nvGrpSpPr>
      <xdr:grpSpPr>
        <a:xfrm>
          <a:off x="4437529" y="7194176"/>
          <a:ext cx="3821207" cy="459441"/>
          <a:chOff x="4482352" y="7832911"/>
          <a:chExt cx="3821207" cy="459441"/>
        </a:xfrm>
      </xdr:grpSpPr>
      <xdr:pic>
        <xdr:nvPicPr>
          <xdr:cNvPr id="36" name="図 35">
            <a:extLst>
              <a:ext uri="{FF2B5EF4-FFF2-40B4-BE49-F238E27FC236}">
                <a16:creationId xmlns:a16="http://schemas.microsoft.com/office/drawing/2014/main" id="{599AB175-7B2D-8D34-5504-DA019D4CFCF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1961" t="9366" r="2521" b="11907"/>
          <a:stretch/>
        </xdr:blipFill>
        <xdr:spPr>
          <a:xfrm>
            <a:off x="4482352" y="7832911"/>
            <a:ext cx="3821207" cy="459441"/>
          </a:xfrm>
          <a:prstGeom prst="rect">
            <a:avLst/>
          </a:prstGeom>
          <a:ln>
            <a:solidFill>
              <a:sysClr val="windowText" lastClr="000000"/>
            </a:solidFill>
          </a:ln>
        </xdr:spPr>
      </xdr:pic>
      <xdr:sp macro="" textlink="">
        <xdr:nvSpPr>
          <xdr:cNvPr id="37" name="四角形: 角を丸くする 36">
            <a:extLst>
              <a:ext uri="{FF2B5EF4-FFF2-40B4-BE49-F238E27FC236}">
                <a16:creationId xmlns:a16="http://schemas.microsoft.com/office/drawing/2014/main" id="{3B9362B9-844B-4A9A-9CC9-15624952F8F0}"/>
              </a:ext>
            </a:extLst>
          </xdr:cNvPr>
          <xdr:cNvSpPr/>
        </xdr:nvSpPr>
        <xdr:spPr>
          <a:xfrm>
            <a:off x="5091954" y="7871198"/>
            <a:ext cx="3110752" cy="365126"/>
          </a:xfrm>
          <a:prstGeom prst="roundRect">
            <a:avLst>
              <a:gd name="adj" fmla="val 2143"/>
            </a:avLst>
          </a:prstGeom>
          <a:noFill/>
          <a:ln w="38100">
            <a:solidFill>
              <a:schemeClr val="accent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 kern="1200"/>
          </a:p>
        </xdr:txBody>
      </xdr:sp>
    </xdr:grpSp>
    <xdr:clientData/>
  </xdr:twoCellAnchor>
  <xdr:twoCellAnchor>
    <xdr:from>
      <xdr:col>0</xdr:col>
      <xdr:colOff>0</xdr:colOff>
      <xdr:row>32</xdr:row>
      <xdr:rowOff>39221</xdr:rowOff>
    </xdr:from>
    <xdr:to>
      <xdr:col>9</xdr:col>
      <xdr:colOff>358588</xdr:colOff>
      <xdr:row>43</xdr:row>
      <xdr:rowOff>239071</xdr:rowOff>
    </xdr:to>
    <xdr:grpSp>
      <xdr:nvGrpSpPr>
        <xdr:cNvPr id="43" name="グループ化 42">
          <a:extLst>
            <a:ext uri="{FF2B5EF4-FFF2-40B4-BE49-F238E27FC236}">
              <a16:creationId xmlns:a16="http://schemas.microsoft.com/office/drawing/2014/main" id="{830E2A0F-8595-9F7F-2099-C63356E1DB3A}"/>
            </a:ext>
          </a:extLst>
        </xdr:cNvPr>
        <xdr:cNvGrpSpPr/>
      </xdr:nvGrpSpPr>
      <xdr:grpSpPr>
        <a:xfrm>
          <a:off x="0" y="10124515"/>
          <a:ext cx="8628529" cy="3707291"/>
          <a:chOff x="0" y="10292603"/>
          <a:chExt cx="8628529" cy="3707292"/>
        </a:xfrm>
      </xdr:grpSpPr>
      <xdr:pic>
        <xdr:nvPicPr>
          <xdr:cNvPr id="44" name="図 43">
            <a:extLst>
              <a:ext uri="{FF2B5EF4-FFF2-40B4-BE49-F238E27FC236}">
                <a16:creationId xmlns:a16="http://schemas.microsoft.com/office/drawing/2014/main" id="{A6379DF2-4F85-A083-4088-3AFB79D8E6D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0" y="10292603"/>
            <a:ext cx="8628529" cy="3707292"/>
          </a:xfrm>
          <a:prstGeom prst="rect">
            <a:avLst/>
          </a:prstGeom>
          <a:ln>
            <a:solidFill>
              <a:sysClr val="windowText" lastClr="000000"/>
            </a:solidFill>
          </a:ln>
        </xdr:spPr>
      </xdr:pic>
      <xdr:sp macro="" textlink="">
        <xdr:nvSpPr>
          <xdr:cNvPr id="45" name="四角形: 角を丸くする 44">
            <a:extLst>
              <a:ext uri="{FF2B5EF4-FFF2-40B4-BE49-F238E27FC236}">
                <a16:creationId xmlns:a16="http://schemas.microsoft.com/office/drawing/2014/main" id="{32BA5BDB-956B-45D8-97FE-D327BAC1D68D}"/>
              </a:ext>
            </a:extLst>
          </xdr:cNvPr>
          <xdr:cNvSpPr/>
        </xdr:nvSpPr>
        <xdr:spPr>
          <a:xfrm>
            <a:off x="5927914" y="10410265"/>
            <a:ext cx="2577352" cy="3496235"/>
          </a:xfrm>
          <a:prstGeom prst="roundRect">
            <a:avLst>
              <a:gd name="adj" fmla="val 2143"/>
            </a:avLst>
          </a:prstGeom>
          <a:noFill/>
          <a:ln w="28575">
            <a:solidFill>
              <a:srgbClr val="FFFF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 kern="1200"/>
          </a:p>
        </xdr:txBody>
      </xdr:sp>
    </xdr:grpSp>
    <xdr:clientData/>
  </xdr:twoCellAnchor>
  <xdr:twoCellAnchor>
    <xdr:from>
      <xdr:col>11</xdr:col>
      <xdr:colOff>156883</xdr:colOff>
      <xdr:row>23</xdr:row>
      <xdr:rowOff>56029</xdr:rowOff>
    </xdr:from>
    <xdr:to>
      <xdr:col>16</xdr:col>
      <xdr:colOff>598815</xdr:colOff>
      <xdr:row>30</xdr:row>
      <xdr:rowOff>253015</xdr:rowOff>
    </xdr:to>
    <xdr:grpSp>
      <xdr:nvGrpSpPr>
        <xdr:cNvPr id="30" name="グループ化 29">
          <a:extLst>
            <a:ext uri="{FF2B5EF4-FFF2-40B4-BE49-F238E27FC236}">
              <a16:creationId xmlns:a16="http://schemas.microsoft.com/office/drawing/2014/main" id="{A142E9C3-6853-D774-B211-636334745D7F}"/>
            </a:ext>
          </a:extLst>
        </xdr:cNvPr>
        <xdr:cNvGrpSpPr/>
      </xdr:nvGrpSpPr>
      <xdr:grpSpPr>
        <a:xfrm>
          <a:off x="9390530" y="7418294"/>
          <a:ext cx="5036344" cy="2314897"/>
          <a:chOff x="9883589" y="7698441"/>
          <a:chExt cx="5036344" cy="2314898"/>
        </a:xfrm>
      </xdr:grpSpPr>
      <xdr:pic>
        <xdr:nvPicPr>
          <xdr:cNvPr id="25" name="図 24">
            <a:extLst>
              <a:ext uri="{FF2B5EF4-FFF2-40B4-BE49-F238E27FC236}">
                <a16:creationId xmlns:a16="http://schemas.microsoft.com/office/drawing/2014/main" id="{0106ABB5-7C81-6DAE-5590-0E7F69D0F3A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9883589" y="7698441"/>
            <a:ext cx="4115374" cy="2314898"/>
          </a:xfrm>
          <a:prstGeom prst="rect">
            <a:avLst/>
          </a:prstGeom>
          <a:ln>
            <a:solidFill>
              <a:sysClr val="windowText" lastClr="000000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</xdr:pic>
      <xdr:sp macro="" textlink="">
        <xdr:nvSpPr>
          <xdr:cNvPr id="38" name="四角形: 角を丸くする 37">
            <a:extLst>
              <a:ext uri="{FF2B5EF4-FFF2-40B4-BE49-F238E27FC236}">
                <a16:creationId xmlns:a16="http://schemas.microsoft.com/office/drawing/2014/main" id="{49E06AB4-7577-4964-B093-13F4DCB079B6}"/>
              </a:ext>
            </a:extLst>
          </xdr:cNvPr>
          <xdr:cNvSpPr/>
        </xdr:nvSpPr>
        <xdr:spPr>
          <a:xfrm>
            <a:off x="11620501" y="8018930"/>
            <a:ext cx="2034989" cy="307041"/>
          </a:xfrm>
          <a:prstGeom prst="roundRect">
            <a:avLst>
              <a:gd name="adj" fmla="val 2143"/>
            </a:avLst>
          </a:prstGeom>
          <a:noFill/>
          <a:ln w="38100">
            <a:solidFill>
              <a:schemeClr val="accent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 kern="1200"/>
          </a:p>
        </xdr:txBody>
      </xdr:sp>
      <xdr:grpSp>
        <xdr:nvGrpSpPr>
          <xdr:cNvPr id="18" name="グループ化 17">
            <a:extLst>
              <a:ext uri="{FF2B5EF4-FFF2-40B4-BE49-F238E27FC236}">
                <a16:creationId xmlns:a16="http://schemas.microsoft.com/office/drawing/2014/main" id="{871704D1-EE04-7292-AD5F-9239F1BF30AA}"/>
              </a:ext>
            </a:extLst>
          </xdr:cNvPr>
          <xdr:cNvGrpSpPr/>
        </xdr:nvGrpSpPr>
        <xdr:grpSpPr>
          <a:xfrm>
            <a:off x="13698492" y="8062281"/>
            <a:ext cx="1221441" cy="224119"/>
            <a:chOff x="13818955" y="7445259"/>
            <a:chExt cx="1219339" cy="224119"/>
          </a:xfrm>
        </xdr:grpSpPr>
        <xdr:sp macro="" textlink="">
          <xdr:nvSpPr>
            <xdr:cNvPr id="16" name="テキスト ボックス 15">
              <a:extLst>
                <a:ext uri="{FF2B5EF4-FFF2-40B4-BE49-F238E27FC236}">
                  <a16:creationId xmlns:a16="http://schemas.microsoft.com/office/drawing/2014/main" id="{FF68DC60-B872-4004-821F-7285D119CBBA}"/>
                </a:ext>
              </a:extLst>
            </xdr:cNvPr>
            <xdr:cNvSpPr txBox="1"/>
          </xdr:nvSpPr>
          <xdr:spPr>
            <a:xfrm>
              <a:off x="13818955" y="7445259"/>
              <a:ext cx="1219339" cy="224119"/>
            </a:xfrm>
            <a:prstGeom prst="rect">
              <a:avLst/>
            </a:prstGeom>
            <a:solidFill>
              <a:srgbClr val="FFFF00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400" kern="1200"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非表示</a:t>
              </a:r>
            </a:p>
          </xdr:txBody>
        </xdr:sp>
        <xdr:pic>
          <xdr:nvPicPr>
            <xdr:cNvPr id="17" name="図 16">
              <a:extLst>
                <a:ext uri="{FF2B5EF4-FFF2-40B4-BE49-F238E27FC236}">
                  <a16:creationId xmlns:a16="http://schemas.microsoft.com/office/drawing/2014/main" id="{24611D51-D273-8188-39B9-C11FF0E9DF9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 rot="10800000">
              <a:off x="13870782" y="7459266"/>
              <a:ext cx="214312" cy="206658"/>
            </a:xfrm>
            <a:prstGeom prst="rect">
              <a:avLst/>
            </a:prstGeom>
          </xdr:spPr>
        </xdr:pic>
      </xdr:grpSp>
    </xdr:grpSp>
    <xdr:clientData/>
  </xdr:twoCellAnchor>
  <xdr:twoCellAnchor>
    <xdr:from>
      <xdr:col>8</xdr:col>
      <xdr:colOff>806824</xdr:colOff>
      <xdr:row>23</xdr:row>
      <xdr:rowOff>52761</xdr:rowOff>
    </xdr:from>
    <xdr:to>
      <xdr:col>13</xdr:col>
      <xdr:colOff>56030</xdr:colOff>
      <xdr:row>24</xdr:row>
      <xdr:rowOff>227480</xdr:rowOff>
    </xdr:to>
    <xdr:cxnSp macro="">
      <xdr:nvCxnSpPr>
        <xdr:cNvPr id="39" name="コネクタ: カギ線 38">
          <a:extLst>
            <a:ext uri="{FF2B5EF4-FFF2-40B4-BE49-F238E27FC236}">
              <a16:creationId xmlns:a16="http://schemas.microsoft.com/office/drawing/2014/main" id="{19ADB772-C6F7-43A8-92C3-794C6B73CB78}"/>
            </a:ext>
          </a:extLst>
        </xdr:cNvPr>
        <xdr:cNvCxnSpPr>
          <a:stCxn id="37" idx="3"/>
          <a:endCxn id="38" idx="1"/>
        </xdr:cNvCxnSpPr>
      </xdr:nvCxnSpPr>
      <xdr:spPr>
        <a:xfrm>
          <a:off x="8157883" y="7583114"/>
          <a:ext cx="3462618" cy="477278"/>
        </a:xfrm>
        <a:prstGeom prst="bentConnector3">
          <a:avLst>
            <a:gd name="adj1" fmla="val 21589"/>
          </a:avLst>
        </a:prstGeom>
        <a:ln w="38100" cap="rnd">
          <a:solidFill>
            <a:schemeClr val="accent5">
              <a:lumMod val="75000"/>
            </a:schemeClr>
          </a:solidFill>
          <a:headEnd type="oval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47626</xdr:rowOff>
    </xdr:from>
    <xdr:to>
      <xdr:col>12</xdr:col>
      <xdr:colOff>447675</xdr:colOff>
      <xdr:row>32</xdr:row>
      <xdr:rowOff>95249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C3D6524E-5016-320D-516D-BB0F8209B71A}"/>
            </a:ext>
          </a:extLst>
        </xdr:cNvPr>
        <xdr:cNvGrpSpPr/>
      </xdr:nvGrpSpPr>
      <xdr:grpSpPr>
        <a:xfrm>
          <a:off x="0" y="771526"/>
          <a:ext cx="11420475" cy="5191123"/>
          <a:chOff x="0" y="1"/>
          <a:chExt cx="11420475" cy="5191123"/>
        </a:xfrm>
      </xdr:grpSpPr>
      <xdr:pic>
        <xdr:nvPicPr>
          <xdr:cNvPr id="12" name="図 11">
            <a:extLst>
              <a:ext uri="{FF2B5EF4-FFF2-40B4-BE49-F238E27FC236}">
                <a16:creationId xmlns:a16="http://schemas.microsoft.com/office/drawing/2014/main" id="{7A26D660-5034-A21A-F1DE-8174F9F4519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1"/>
            <a:ext cx="11420475" cy="5154878"/>
          </a:xfrm>
          <a:prstGeom prst="rect">
            <a:avLst/>
          </a:prstGeom>
          <a:ln>
            <a:solidFill>
              <a:sysClr val="windowText" lastClr="000000"/>
            </a:solidFill>
          </a:ln>
        </xdr:spPr>
      </xdr:pic>
      <xdr:sp macro="" textlink="">
        <xdr:nvSpPr>
          <xdr:cNvPr id="3" name="楕円 2">
            <a:extLst>
              <a:ext uri="{FF2B5EF4-FFF2-40B4-BE49-F238E27FC236}">
                <a16:creationId xmlns:a16="http://schemas.microsoft.com/office/drawing/2014/main" id="{A93906EA-0990-4818-9996-198671AD820A}"/>
              </a:ext>
            </a:extLst>
          </xdr:cNvPr>
          <xdr:cNvSpPr/>
        </xdr:nvSpPr>
        <xdr:spPr>
          <a:xfrm>
            <a:off x="1933576" y="4876799"/>
            <a:ext cx="781050" cy="314325"/>
          </a:xfrm>
          <a:prstGeom prst="ellipse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 kern="1200"/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81CAA689-748B-D5D8-770A-84CFA7A125E6}"/>
              </a:ext>
            </a:extLst>
          </xdr:cNvPr>
          <xdr:cNvSpPr txBox="1"/>
        </xdr:nvSpPr>
        <xdr:spPr>
          <a:xfrm>
            <a:off x="6143625" y="790575"/>
            <a:ext cx="333375" cy="209550"/>
          </a:xfrm>
          <a:prstGeom prst="rect">
            <a:avLst/>
          </a:prstGeom>
          <a:solidFill>
            <a:srgbClr val="FFFF00"/>
          </a:solidFill>
          <a:ln w="19050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1200" b="1" kern="1200">
                <a:solidFill>
                  <a:srgbClr val="FF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A  </a:t>
            </a:r>
            <a:endParaRPr kumimoji="1" lang="ja-JP" altLang="en-US" sz="1200" b="1" kern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2B77AB41-ADC4-4C90-8FFE-DA72DBB003D4}"/>
              </a:ext>
            </a:extLst>
          </xdr:cNvPr>
          <xdr:cNvSpPr txBox="1"/>
        </xdr:nvSpPr>
        <xdr:spPr>
          <a:xfrm>
            <a:off x="1952625" y="1438275"/>
            <a:ext cx="333375" cy="209550"/>
          </a:xfrm>
          <a:prstGeom prst="rect">
            <a:avLst/>
          </a:prstGeom>
          <a:solidFill>
            <a:srgbClr val="FFFF00"/>
          </a:solidFill>
          <a:ln w="19050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200" b="1" kern="1200">
                <a:solidFill>
                  <a:srgbClr val="FF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Ｂ</a:t>
            </a:r>
            <a:r>
              <a:rPr kumimoji="1" lang="en-US" altLang="ja-JP" sz="1200" b="1" kern="1200">
                <a:solidFill>
                  <a:srgbClr val="FF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 </a:t>
            </a:r>
            <a:endParaRPr kumimoji="1" lang="ja-JP" altLang="en-US" sz="1200" b="1" kern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3DA4F793-33C8-4DB6-B241-939D6DABAB74}"/>
              </a:ext>
            </a:extLst>
          </xdr:cNvPr>
          <xdr:cNvSpPr txBox="1"/>
        </xdr:nvSpPr>
        <xdr:spPr>
          <a:xfrm>
            <a:off x="1952625" y="1714500"/>
            <a:ext cx="333375" cy="209550"/>
          </a:xfrm>
          <a:prstGeom prst="rect">
            <a:avLst/>
          </a:prstGeom>
          <a:solidFill>
            <a:srgbClr val="FFFF00"/>
          </a:solidFill>
          <a:ln w="19050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200" b="1" kern="1200">
                <a:solidFill>
                  <a:srgbClr val="FF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Ｃ　　　</a:t>
            </a:r>
            <a:r>
              <a:rPr kumimoji="1" lang="en-US" altLang="ja-JP" sz="1200" b="1" kern="1200">
                <a:solidFill>
                  <a:srgbClr val="FF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 </a:t>
            </a:r>
            <a:endParaRPr kumimoji="1" lang="ja-JP" altLang="en-US" sz="1200" b="1" kern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E1B78739-3552-4FC9-B67A-D420294F27A7}"/>
              </a:ext>
            </a:extLst>
          </xdr:cNvPr>
          <xdr:cNvSpPr txBox="1"/>
        </xdr:nvSpPr>
        <xdr:spPr>
          <a:xfrm>
            <a:off x="2895600" y="2095500"/>
            <a:ext cx="333375" cy="209550"/>
          </a:xfrm>
          <a:prstGeom prst="rect">
            <a:avLst/>
          </a:prstGeom>
          <a:solidFill>
            <a:srgbClr val="FFFF00"/>
          </a:solidFill>
          <a:ln w="19050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1200" b="1" kern="1200">
                <a:solidFill>
                  <a:srgbClr val="FF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D</a:t>
            </a:r>
            <a:r>
              <a:rPr kumimoji="1" lang="ja-JP" altLang="en-US" sz="1200" b="1" kern="1200">
                <a:solidFill>
                  <a:srgbClr val="FF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　　</a:t>
            </a:r>
            <a:r>
              <a:rPr kumimoji="1" lang="en-US" altLang="ja-JP" sz="1200" b="1" kern="1200">
                <a:solidFill>
                  <a:srgbClr val="FF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 </a:t>
            </a:r>
            <a:endParaRPr kumimoji="1" lang="ja-JP" altLang="en-US" sz="1200" b="1" kern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0C3BACF1-BFBA-4760-B610-83F49DF406BD}"/>
              </a:ext>
            </a:extLst>
          </xdr:cNvPr>
          <xdr:cNvSpPr txBox="1"/>
        </xdr:nvSpPr>
        <xdr:spPr>
          <a:xfrm>
            <a:off x="2400300" y="3314700"/>
            <a:ext cx="333375" cy="209550"/>
          </a:xfrm>
          <a:prstGeom prst="rect">
            <a:avLst/>
          </a:prstGeom>
          <a:solidFill>
            <a:srgbClr val="FFFF00"/>
          </a:solidFill>
          <a:ln w="19050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200" b="1" kern="1200">
                <a:solidFill>
                  <a:srgbClr val="FF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Ｅ　　　</a:t>
            </a:r>
            <a:r>
              <a:rPr kumimoji="1" lang="en-US" altLang="ja-JP" sz="1200" b="1" kern="1200">
                <a:solidFill>
                  <a:srgbClr val="FF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 </a:t>
            </a:r>
            <a:endParaRPr kumimoji="1" lang="ja-JP" altLang="en-US" sz="1200" b="1" kern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197C1362-4E16-4AC5-BA39-F56C0B9745ED}"/>
              </a:ext>
            </a:extLst>
          </xdr:cNvPr>
          <xdr:cNvSpPr txBox="1"/>
        </xdr:nvSpPr>
        <xdr:spPr>
          <a:xfrm>
            <a:off x="2400300" y="3648075"/>
            <a:ext cx="333375" cy="209550"/>
          </a:xfrm>
          <a:prstGeom prst="rect">
            <a:avLst/>
          </a:prstGeom>
          <a:solidFill>
            <a:srgbClr val="FFFF00"/>
          </a:solidFill>
          <a:ln w="19050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200" b="1" kern="12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Ｆ　　　</a:t>
            </a:r>
            <a:r>
              <a:rPr kumimoji="1" lang="en-US" altLang="ja-JP" sz="1200" b="1" kern="12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 </a:t>
            </a:r>
            <a:endParaRPr kumimoji="1" lang="ja-JP" altLang="en-US" sz="1200" b="1" kern="12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DE29DB36-241A-4F21-AD3D-0745C3E7A34E}"/>
              </a:ext>
            </a:extLst>
          </xdr:cNvPr>
          <xdr:cNvSpPr txBox="1"/>
        </xdr:nvSpPr>
        <xdr:spPr>
          <a:xfrm>
            <a:off x="4572000" y="2790825"/>
            <a:ext cx="333375" cy="209550"/>
          </a:xfrm>
          <a:prstGeom prst="rect">
            <a:avLst/>
          </a:prstGeom>
          <a:solidFill>
            <a:srgbClr val="FFFF00"/>
          </a:solidFill>
          <a:ln w="19050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200" b="1" kern="1200">
                <a:solidFill>
                  <a:srgbClr val="FF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Ｇ　　　</a:t>
            </a:r>
            <a:r>
              <a:rPr kumimoji="1" lang="en-US" altLang="ja-JP" sz="1200" b="1" kern="1200">
                <a:solidFill>
                  <a:srgbClr val="FF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 </a:t>
            </a:r>
            <a:endParaRPr kumimoji="1" lang="ja-JP" altLang="en-US" sz="1200" b="1" kern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42799879-1E1E-4BBD-9FCB-F472AA438FE2}"/>
              </a:ext>
            </a:extLst>
          </xdr:cNvPr>
          <xdr:cNvSpPr txBox="1"/>
        </xdr:nvSpPr>
        <xdr:spPr>
          <a:xfrm>
            <a:off x="5943600" y="3314700"/>
            <a:ext cx="333375" cy="209550"/>
          </a:xfrm>
          <a:prstGeom prst="rect">
            <a:avLst/>
          </a:prstGeom>
          <a:solidFill>
            <a:srgbClr val="FFFF00"/>
          </a:solidFill>
          <a:ln w="19050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200" b="1" kern="1200">
                <a:solidFill>
                  <a:srgbClr val="FF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Ｈ　　　</a:t>
            </a:r>
            <a:r>
              <a:rPr kumimoji="1" lang="en-US" altLang="ja-JP" sz="1200" b="1" kern="1200">
                <a:solidFill>
                  <a:srgbClr val="FF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 </a:t>
            </a:r>
            <a:endParaRPr kumimoji="1" lang="ja-JP" altLang="en-US" sz="1200" b="1" kern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</xdr:grpSp>
    <xdr:clientData/>
  </xdr:twoCellAnchor>
  <xdr:twoCellAnchor>
    <xdr:from>
      <xdr:col>7</xdr:col>
      <xdr:colOff>771525</xdr:colOff>
      <xdr:row>5</xdr:row>
      <xdr:rowOff>76200</xdr:rowOff>
    </xdr:from>
    <xdr:to>
      <xdr:col>12</xdr:col>
      <xdr:colOff>285750</xdr:colOff>
      <xdr:row>26</xdr:row>
      <xdr:rowOff>161925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2EE972FC-D2CE-FA2B-C773-53F4D3464FE3}"/>
            </a:ext>
          </a:extLst>
        </xdr:cNvPr>
        <xdr:cNvSpPr/>
      </xdr:nvSpPr>
      <xdr:spPr>
        <a:xfrm>
          <a:off x="7172325" y="857250"/>
          <a:ext cx="4086225" cy="3686175"/>
        </a:xfrm>
        <a:prstGeom prst="roundRect">
          <a:avLst>
            <a:gd name="adj" fmla="val 1939"/>
          </a:avLst>
        </a:prstGeom>
        <a:noFill/>
        <a:ln w="57150">
          <a:solidFill>
            <a:srgbClr val="FFFF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0</xdr:col>
      <xdr:colOff>304800</xdr:colOff>
      <xdr:row>40</xdr:row>
      <xdr:rowOff>57150</xdr:rowOff>
    </xdr:from>
    <xdr:to>
      <xdr:col>0</xdr:col>
      <xdr:colOff>638175</xdr:colOff>
      <xdr:row>40</xdr:row>
      <xdr:rowOff>266700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D6C37917-A05F-44F9-969F-94D229EE72F3}"/>
            </a:ext>
          </a:extLst>
        </xdr:cNvPr>
        <xdr:cNvSpPr txBox="1"/>
      </xdr:nvSpPr>
      <xdr:spPr>
        <a:xfrm>
          <a:off x="304800" y="7524750"/>
          <a:ext cx="333375" cy="209550"/>
        </a:xfrm>
        <a:prstGeom prst="rect">
          <a:avLst/>
        </a:prstGeom>
        <a:solidFill>
          <a:srgbClr val="FFFF00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 kern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Ａ</a:t>
          </a:r>
          <a:r>
            <a:rPr kumimoji="1" lang="en-US" altLang="ja-JP" sz="1200" b="1" kern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</a:t>
          </a:r>
          <a:endParaRPr kumimoji="1" lang="ja-JP" altLang="en-US" sz="1200" b="1" kern="12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 editAs="oneCell">
    <xdr:from>
      <xdr:col>1</xdr:col>
      <xdr:colOff>57150</xdr:colOff>
      <xdr:row>42</xdr:row>
      <xdr:rowOff>276225</xdr:rowOff>
    </xdr:from>
    <xdr:to>
      <xdr:col>3</xdr:col>
      <xdr:colOff>619459</xdr:colOff>
      <xdr:row>44</xdr:row>
      <xdr:rowOff>28633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5A38F59B-10CF-93B6-D12E-B61C3C95E2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089"/>
        <a:stretch/>
      </xdr:blipFill>
      <xdr:spPr>
        <a:xfrm>
          <a:off x="971550" y="8686800"/>
          <a:ext cx="2391109" cy="381058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5</xdr:col>
      <xdr:colOff>571500</xdr:colOff>
      <xdr:row>42</xdr:row>
      <xdr:rowOff>266700</xdr:rowOff>
    </xdr:from>
    <xdr:to>
      <xdr:col>8</xdr:col>
      <xdr:colOff>209882</xdr:colOff>
      <xdr:row>44</xdr:row>
      <xdr:rowOff>28630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4DD7AC03-86D7-C2FF-9DC6-B59319F832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3500" y="8677275"/>
          <a:ext cx="2381582" cy="39058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3</xdr:col>
      <xdr:colOff>904875</xdr:colOff>
      <xdr:row>43</xdr:row>
      <xdr:rowOff>47625</xdr:rowOff>
    </xdr:from>
    <xdr:to>
      <xdr:col>4</xdr:col>
      <xdr:colOff>742950</xdr:colOff>
      <xdr:row>43</xdr:row>
      <xdr:rowOff>276225</xdr:rowOff>
    </xdr:to>
    <xdr:sp macro="" textlink="">
      <xdr:nvSpPr>
        <xdr:cNvPr id="19" name="矢印: 右 18">
          <a:extLst>
            <a:ext uri="{FF2B5EF4-FFF2-40B4-BE49-F238E27FC236}">
              <a16:creationId xmlns:a16="http://schemas.microsoft.com/office/drawing/2014/main" id="{F24CBCED-EFF1-EEB4-740F-7BC04B87E5F9}"/>
            </a:ext>
          </a:extLst>
        </xdr:cNvPr>
        <xdr:cNvSpPr/>
      </xdr:nvSpPr>
      <xdr:spPr>
        <a:xfrm>
          <a:off x="3648075" y="8772525"/>
          <a:ext cx="752475" cy="228600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0</xdr:col>
      <xdr:colOff>304800</xdr:colOff>
      <xdr:row>50</xdr:row>
      <xdr:rowOff>57150</xdr:rowOff>
    </xdr:from>
    <xdr:to>
      <xdr:col>0</xdr:col>
      <xdr:colOff>638175</xdr:colOff>
      <xdr:row>50</xdr:row>
      <xdr:rowOff>266700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EED9B45-F0F0-4A54-BB0B-14FB9A25172A}"/>
            </a:ext>
          </a:extLst>
        </xdr:cNvPr>
        <xdr:cNvSpPr txBox="1"/>
      </xdr:nvSpPr>
      <xdr:spPr>
        <a:xfrm>
          <a:off x="304800" y="7839075"/>
          <a:ext cx="333375" cy="209550"/>
        </a:xfrm>
        <a:prstGeom prst="rect">
          <a:avLst/>
        </a:prstGeom>
        <a:solidFill>
          <a:srgbClr val="FFFF00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 kern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Ｃ</a:t>
          </a:r>
          <a:r>
            <a:rPr kumimoji="1" lang="en-US" altLang="ja-JP" sz="1200" b="1" kern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</a:t>
          </a:r>
          <a:endParaRPr kumimoji="1" lang="ja-JP" altLang="en-US" sz="1200" b="1" kern="12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0</xdr:col>
      <xdr:colOff>438150</xdr:colOff>
      <xdr:row>53</xdr:row>
      <xdr:rowOff>123825</xdr:rowOff>
    </xdr:from>
    <xdr:to>
      <xdr:col>5</xdr:col>
      <xdr:colOff>734104</xdr:colOff>
      <xdr:row>62</xdr:row>
      <xdr:rowOff>47999</xdr:rowOff>
    </xdr:to>
    <xdr:grpSp>
      <xdr:nvGrpSpPr>
        <xdr:cNvPr id="24" name="グループ化 23">
          <a:extLst>
            <a:ext uri="{FF2B5EF4-FFF2-40B4-BE49-F238E27FC236}">
              <a16:creationId xmlns:a16="http://schemas.microsoft.com/office/drawing/2014/main" id="{E170B83B-73E3-3E07-C769-C445F6613E21}"/>
            </a:ext>
          </a:extLst>
        </xdr:cNvPr>
        <xdr:cNvGrpSpPr/>
      </xdr:nvGrpSpPr>
      <xdr:grpSpPr>
        <a:xfrm>
          <a:off x="438150" y="12449175"/>
          <a:ext cx="4867954" cy="2753099"/>
          <a:chOff x="466725" y="10306050"/>
          <a:chExt cx="4867954" cy="2753099"/>
        </a:xfrm>
      </xdr:grpSpPr>
      <xdr:pic>
        <xdr:nvPicPr>
          <xdr:cNvPr id="22" name="図 21">
            <a:extLst>
              <a:ext uri="{FF2B5EF4-FFF2-40B4-BE49-F238E27FC236}">
                <a16:creationId xmlns:a16="http://schemas.microsoft.com/office/drawing/2014/main" id="{F3D5DDB7-F21D-FECA-47EB-4131A11DC23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466725" y="10382250"/>
            <a:ext cx="4867954" cy="2676899"/>
          </a:xfrm>
          <a:prstGeom prst="rect">
            <a:avLst/>
          </a:prstGeom>
          <a:ln>
            <a:solidFill>
              <a:sysClr val="windowText" lastClr="000000"/>
            </a:solidFill>
          </a:ln>
        </xdr:spPr>
      </xdr:pic>
      <xdr:sp macro="" textlink="">
        <xdr:nvSpPr>
          <xdr:cNvPr id="23" name="楕円 22">
            <a:extLst>
              <a:ext uri="{FF2B5EF4-FFF2-40B4-BE49-F238E27FC236}">
                <a16:creationId xmlns:a16="http://schemas.microsoft.com/office/drawing/2014/main" id="{BE2DB360-9253-0A4C-C0C5-53E462EB13D7}"/>
              </a:ext>
            </a:extLst>
          </xdr:cNvPr>
          <xdr:cNvSpPr/>
        </xdr:nvSpPr>
        <xdr:spPr>
          <a:xfrm>
            <a:off x="4772025" y="10306050"/>
            <a:ext cx="333375" cy="314325"/>
          </a:xfrm>
          <a:prstGeom prst="ellipse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 kern="1200"/>
          </a:p>
        </xdr:txBody>
      </xdr:sp>
    </xdr:grpSp>
    <xdr:clientData/>
  </xdr:twoCellAnchor>
  <xdr:twoCellAnchor>
    <xdr:from>
      <xdr:col>1</xdr:col>
      <xdr:colOff>533401</xdr:colOff>
      <xdr:row>54</xdr:row>
      <xdr:rowOff>257175</xdr:rowOff>
    </xdr:from>
    <xdr:to>
      <xdr:col>3</xdr:col>
      <xdr:colOff>247651</xdr:colOff>
      <xdr:row>62</xdr:row>
      <xdr:rowOff>19050</xdr:rowOff>
    </xdr:to>
    <xdr:sp macro="" textlink="">
      <xdr:nvSpPr>
        <xdr:cNvPr id="25" name="四角形: 角を丸くする 24">
          <a:extLst>
            <a:ext uri="{FF2B5EF4-FFF2-40B4-BE49-F238E27FC236}">
              <a16:creationId xmlns:a16="http://schemas.microsoft.com/office/drawing/2014/main" id="{BAD7A47D-8914-4F20-9551-B6BCE9E30E20}"/>
            </a:ext>
          </a:extLst>
        </xdr:cNvPr>
        <xdr:cNvSpPr/>
      </xdr:nvSpPr>
      <xdr:spPr>
        <a:xfrm>
          <a:off x="1447801" y="11182350"/>
          <a:ext cx="1543050" cy="2276475"/>
        </a:xfrm>
        <a:prstGeom prst="roundRect">
          <a:avLst>
            <a:gd name="adj" fmla="val 2143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2</xdr:col>
      <xdr:colOff>247650</xdr:colOff>
      <xdr:row>53</xdr:row>
      <xdr:rowOff>257175</xdr:rowOff>
    </xdr:from>
    <xdr:to>
      <xdr:col>4</xdr:col>
      <xdr:colOff>552449</xdr:colOff>
      <xdr:row>54</xdr:row>
      <xdr:rowOff>190500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53DDDB13-3D2E-4003-3B82-FC1CC8B4F363}"/>
            </a:ext>
          </a:extLst>
        </xdr:cNvPr>
        <xdr:cNvSpPr txBox="1"/>
      </xdr:nvSpPr>
      <xdr:spPr>
        <a:xfrm>
          <a:off x="2076450" y="10868025"/>
          <a:ext cx="2133599" cy="2476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ここに直接入力も可能</a:t>
          </a:r>
        </a:p>
      </xdr:txBody>
    </xdr:sp>
    <xdr:clientData/>
  </xdr:twoCellAnchor>
  <xdr:twoCellAnchor>
    <xdr:from>
      <xdr:col>0</xdr:col>
      <xdr:colOff>304800</xdr:colOff>
      <xdr:row>64</xdr:row>
      <xdr:rowOff>57150</xdr:rowOff>
    </xdr:from>
    <xdr:to>
      <xdr:col>0</xdr:col>
      <xdr:colOff>638175</xdr:colOff>
      <xdr:row>64</xdr:row>
      <xdr:rowOff>266700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D3A271F3-E5A5-49CA-90A9-2866E7694FF0}"/>
            </a:ext>
          </a:extLst>
        </xdr:cNvPr>
        <xdr:cNvSpPr txBox="1"/>
      </xdr:nvSpPr>
      <xdr:spPr>
        <a:xfrm>
          <a:off x="304800" y="7839075"/>
          <a:ext cx="333375" cy="209550"/>
        </a:xfrm>
        <a:prstGeom prst="rect">
          <a:avLst/>
        </a:prstGeom>
        <a:solidFill>
          <a:srgbClr val="FFFF00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 kern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Ｄ</a:t>
          </a:r>
          <a:r>
            <a:rPr kumimoji="1" lang="en-US" altLang="ja-JP" sz="1200" b="1" kern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</a:t>
          </a:r>
          <a:endParaRPr kumimoji="1" lang="ja-JP" altLang="en-US" sz="1200" b="1" kern="12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 editAs="oneCell">
    <xdr:from>
      <xdr:col>4</xdr:col>
      <xdr:colOff>438150</xdr:colOff>
      <xdr:row>65</xdr:row>
      <xdr:rowOff>9525</xdr:rowOff>
    </xdr:from>
    <xdr:to>
      <xdr:col>6</xdr:col>
      <xdr:colOff>276458</xdr:colOff>
      <xdr:row>66</xdr:row>
      <xdr:rowOff>43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294E4C26-A015-36BF-428B-4A778D439F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095750" y="14392275"/>
          <a:ext cx="1667108" cy="304843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4</xdr:col>
      <xdr:colOff>447675</xdr:colOff>
      <xdr:row>66</xdr:row>
      <xdr:rowOff>19050</xdr:rowOff>
    </xdr:from>
    <xdr:to>
      <xdr:col>6</xdr:col>
      <xdr:colOff>257404</xdr:colOff>
      <xdr:row>67</xdr:row>
      <xdr:rowOff>9568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211FBD16-1498-7502-9054-CF4D09FB73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105275" y="14716125"/>
          <a:ext cx="1638529" cy="304843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0</xdr:col>
      <xdr:colOff>304800</xdr:colOff>
      <xdr:row>68</xdr:row>
      <xdr:rowOff>57150</xdr:rowOff>
    </xdr:from>
    <xdr:to>
      <xdr:col>0</xdr:col>
      <xdr:colOff>638175</xdr:colOff>
      <xdr:row>68</xdr:row>
      <xdr:rowOff>266700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D72C0414-858C-4B8E-862E-7967E2864EF4}"/>
            </a:ext>
          </a:extLst>
        </xdr:cNvPr>
        <xdr:cNvSpPr txBox="1"/>
      </xdr:nvSpPr>
      <xdr:spPr>
        <a:xfrm>
          <a:off x="304800" y="9725025"/>
          <a:ext cx="333375" cy="209550"/>
        </a:xfrm>
        <a:prstGeom prst="rect">
          <a:avLst/>
        </a:prstGeom>
        <a:solidFill>
          <a:srgbClr val="FFFF00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 kern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Ｅ</a:t>
          </a:r>
          <a:r>
            <a:rPr kumimoji="1" lang="en-US" altLang="ja-JP" sz="1200" b="1" kern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</a:t>
          </a:r>
          <a:endParaRPr kumimoji="1" lang="ja-JP" altLang="en-US" sz="1200" b="1" kern="12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</xdr:col>
      <xdr:colOff>38100</xdr:colOff>
      <xdr:row>68</xdr:row>
      <xdr:rowOff>57150</xdr:rowOff>
    </xdr:from>
    <xdr:to>
      <xdr:col>2</xdr:col>
      <xdr:colOff>371475</xdr:colOff>
      <xdr:row>68</xdr:row>
      <xdr:rowOff>266700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E314940C-33A9-438E-9E99-53B90B5D84E9}"/>
            </a:ext>
          </a:extLst>
        </xdr:cNvPr>
        <xdr:cNvSpPr txBox="1"/>
      </xdr:nvSpPr>
      <xdr:spPr>
        <a:xfrm>
          <a:off x="1866900" y="15382875"/>
          <a:ext cx="333375" cy="209550"/>
        </a:xfrm>
        <a:prstGeom prst="rect">
          <a:avLst/>
        </a:prstGeom>
        <a:solidFill>
          <a:srgbClr val="FFFF00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 kern="12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Ｆ</a:t>
          </a:r>
          <a:r>
            <a:rPr kumimoji="1" lang="en-US" altLang="ja-JP" sz="1200" b="1" kern="12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</a:t>
          </a:r>
          <a:endParaRPr kumimoji="1" lang="ja-JP" altLang="en-US" sz="1200" b="1" kern="12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0</xdr:col>
      <xdr:colOff>304800</xdr:colOff>
      <xdr:row>96</xdr:row>
      <xdr:rowOff>57150</xdr:rowOff>
    </xdr:from>
    <xdr:to>
      <xdr:col>0</xdr:col>
      <xdr:colOff>638175</xdr:colOff>
      <xdr:row>96</xdr:row>
      <xdr:rowOff>266700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ADCC6348-5F24-48FA-9214-EAF87163750C}"/>
            </a:ext>
          </a:extLst>
        </xdr:cNvPr>
        <xdr:cNvSpPr txBox="1"/>
      </xdr:nvSpPr>
      <xdr:spPr>
        <a:xfrm>
          <a:off x="304800" y="15382875"/>
          <a:ext cx="333375" cy="209550"/>
        </a:xfrm>
        <a:prstGeom prst="rect">
          <a:avLst/>
        </a:prstGeom>
        <a:solidFill>
          <a:srgbClr val="FFFF00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 kern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Ｇ</a:t>
          </a:r>
          <a:r>
            <a:rPr kumimoji="1" lang="en-US" altLang="ja-JP" sz="1200" b="1" kern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</a:t>
          </a:r>
          <a:endParaRPr kumimoji="1" lang="ja-JP" altLang="en-US" sz="1200" b="1" kern="12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</xdr:col>
      <xdr:colOff>47625</xdr:colOff>
      <xdr:row>72</xdr:row>
      <xdr:rowOff>57150</xdr:rowOff>
    </xdr:from>
    <xdr:to>
      <xdr:col>5</xdr:col>
      <xdr:colOff>468612</xdr:colOff>
      <xdr:row>81</xdr:row>
      <xdr:rowOff>0</xdr:rowOff>
    </xdr:to>
    <xdr:grpSp>
      <xdr:nvGrpSpPr>
        <xdr:cNvPr id="54" name="グループ化 53">
          <a:extLst>
            <a:ext uri="{FF2B5EF4-FFF2-40B4-BE49-F238E27FC236}">
              <a16:creationId xmlns:a16="http://schemas.microsoft.com/office/drawing/2014/main" id="{EF0E67CB-CEB5-1F4A-9D19-CE70FB0F6C8F}"/>
            </a:ext>
          </a:extLst>
        </xdr:cNvPr>
        <xdr:cNvGrpSpPr/>
      </xdr:nvGrpSpPr>
      <xdr:grpSpPr>
        <a:xfrm>
          <a:off x="962025" y="18354675"/>
          <a:ext cx="4078587" cy="2771775"/>
          <a:chOff x="6400800" y="16640175"/>
          <a:chExt cx="4078587" cy="2771775"/>
        </a:xfrm>
      </xdr:grpSpPr>
      <xdr:pic>
        <xdr:nvPicPr>
          <xdr:cNvPr id="48" name="図 47">
            <a:extLst>
              <a:ext uri="{FF2B5EF4-FFF2-40B4-BE49-F238E27FC236}">
                <a16:creationId xmlns:a16="http://schemas.microsoft.com/office/drawing/2014/main" id="{EAC58351-D219-7842-D01A-B5E9B590B75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6400800" y="16640175"/>
            <a:ext cx="4078587" cy="2771775"/>
          </a:xfrm>
          <a:prstGeom prst="rect">
            <a:avLst/>
          </a:prstGeom>
          <a:ln>
            <a:solidFill>
              <a:sysClr val="windowText" lastClr="000000"/>
            </a:solidFill>
          </a:ln>
        </xdr:spPr>
      </xdr:pic>
      <xdr:sp macro="" textlink="">
        <xdr:nvSpPr>
          <xdr:cNvPr id="49" name="四角形: 角を丸くする 48">
            <a:extLst>
              <a:ext uri="{FF2B5EF4-FFF2-40B4-BE49-F238E27FC236}">
                <a16:creationId xmlns:a16="http://schemas.microsoft.com/office/drawing/2014/main" id="{A8D573DE-E80E-4A0D-B416-A1EABF1A9154}"/>
              </a:ext>
            </a:extLst>
          </xdr:cNvPr>
          <xdr:cNvSpPr/>
        </xdr:nvSpPr>
        <xdr:spPr>
          <a:xfrm>
            <a:off x="8629650" y="17383125"/>
            <a:ext cx="1771650" cy="323850"/>
          </a:xfrm>
          <a:prstGeom prst="roundRect">
            <a:avLst>
              <a:gd name="adj" fmla="val 2143"/>
            </a:avLst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 kern="1200"/>
          </a:p>
        </xdr:txBody>
      </xdr:sp>
      <xdr:sp macro="" textlink="">
        <xdr:nvSpPr>
          <xdr:cNvPr id="50" name="四角形: 角を丸くする 49">
            <a:extLst>
              <a:ext uri="{FF2B5EF4-FFF2-40B4-BE49-F238E27FC236}">
                <a16:creationId xmlns:a16="http://schemas.microsoft.com/office/drawing/2014/main" id="{57B7AD98-173B-4507-A89F-7B5A1EDA564C}"/>
              </a:ext>
            </a:extLst>
          </xdr:cNvPr>
          <xdr:cNvSpPr/>
        </xdr:nvSpPr>
        <xdr:spPr>
          <a:xfrm>
            <a:off x="8629650" y="18202275"/>
            <a:ext cx="1771650" cy="323850"/>
          </a:xfrm>
          <a:prstGeom prst="roundRect">
            <a:avLst>
              <a:gd name="adj" fmla="val 2143"/>
            </a:avLst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 kern="1200"/>
          </a:p>
        </xdr:txBody>
      </xdr:sp>
    </xdr:grpSp>
    <xdr:clientData/>
  </xdr:twoCellAnchor>
  <xdr:twoCellAnchor>
    <xdr:from>
      <xdr:col>1</xdr:col>
      <xdr:colOff>47625</xdr:colOff>
      <xdr:row>85</xdr:row>
      <xdr:rowOff>28575</xdr:rowOff>
    </xdr:from>
    <xdr:to>
      <xdr:col>5</xdr:col>
      <xdr:colOff>476936</xdr:colOff>
      <xdr:row>93</xdr:row>
      <xdr:rowOff>285750</xdr:rowOff>
    </xdr:to>
    <xdr:grpSp>
      <xdr:nvGrpSpPr>
        <xdr:cNvPr id="55" name="グループ化 54">
          <a:extLst>
            <a:ext uri="{FF2B5EF4-FFF2-40B4-BE49-F238E27FC236}">
              <a16:creationId xmlns:a16="http://schemas.microsoft.com/office/drawing/2014/main" id="{FEAA1766-724C-C0F1-04C3-3D3C1135E203}"/>
            </a:ext>
          </a:extLst>
        </xdr:cNvPr>
        <xdr:cNvGrpSpPr/>
      </xdr:nvGrpSpPr>
      <xdr:grpSpPr>
        <a:xfrm>
          <a:off x="962025" y="22412325"/>
          <a:ext cx="4086911" cy="2771775"/>
          <a:chOff x="6400800" y="20697825"/>
          <a:chExt cx="4086911" cy="2771775"/>
        </a:xfrm>
      </xdr:grpSpPr>
      <xdr:pic>
        <xdr:nvPicPr>
          <xdr:cNvPr id="46" name="図 45">
            <a:extLst>
              <a:ext uri="{FF2B5EF4-FFF2-40B4-BE49-F238E27FC236}">
                <a16:creationId xmlns:a16="http://schemas.microsoft.com/office/drawing/2014/main" id="{973E53A5-439E-A6A1-9142-33BBAE59DAF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6400800" y="20697825"/>
            <a:ext cx="4086911" cy="2771775"/>
          </a:xfrm>
          <a:prstGeom prst="rect">
            <a:avLst/>
          </a:prstGeom>
          <a:ln>
            <a:solidFill>
              <a:sysClr val="windowText" lastClr="000000"/>
            </a:solidFill>
          </a:ln>
        </xdr:spPr>
      </xdr:pic>
      <xdr:sp macro="" textlink="">
        <xdr:nvSpPr>
          <xdr:cNvPr id="51" name="四角形: 角を丸くする 50">
            <a:extLst>
              <a:ext uri="{FF2B5EF4-FFF2-40B4-BE49-F238E27FC236}">
                <a16:creationId xmlns:a16="http://schemas.microsoft.com/office/drawing/2014/main" id="{C80FE2C8-022F-4918-88CD-6AE0AAD78D4F}"/>
              </a:ext>
            </a:extLst>
          </xdr:cNvPr>
          <xdr:cNvSpPr/>
        </xdr:nvSpPr>
        <xdr:spPr>
          <a:xfrm>
            <a:off x="8629650" y="21450300"/>
            <a:ext cx="1771650" cy="323850"/>
          </a:xfrm>
          <a:prstGeom prst="roundRect">
            <a:avLst>
              <a:gd name="adj" fmla="val 2143"/>
            </a:avLst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 kern="1200"/>
          </a:p>
        </xdr:txBody>
      </xdr:sp>
      <xdr:sp macro="" textlink="">
        <xdr:nvSpPr>
          <xdr:cNvPr id="52" name="四角形: 角を丸くする 51">
            <a:extLst>
              <a:ext uri="{FF2B5EF4-FFF2-40B4-BE49-F238E27FC236}">
                <a16:creationId xmlns:a16="http://schemas.microsoft.com/office/drawing/2014/main" id="{4B1A99E9-94EF-4F68-A82B-B024E584A311}"/>
              </a:ext>
            </a:extLst>
          </xdr:cNvPr>
          <xdr:cNvSpPr/>
        </xdr:nvSpPr>
        <xdr:spPr>
          <a:xfrm>
            <a:off x="8629650" y="21840825"/>
            <a:ext cx="1771650" cy="323850"/>
          </a:xfrm>
          <a:prstGeom prst="roundRect">
            <a:avLst>
              <a:gd name="adj" fmla="val 2143"/>
            </a:avLst>
          </a:prstGeom>
          <a:noFill/>
          <a:ln w="28575">
            <a:solidFill>
              <a:srgbClr val="FFC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 kern="1200"/>
          </a:p>
        </xdr:txBody>
      </xdr:sp>
      <xdr:sp macro="" textlink="">
        <xdr:nvSpPr>
          <xdr:cNvPr id="53" name="四角形: 角を丸くする 52">
            <a:extLst>
              <a:ext uri="{FF2B5EF4-FFF2-40B4-BE49-F238E27FC236}">
                <a16:creationId xmlns:a16="http://schemas.microsoft.com/office/drawing/2014/main" id="{A3E3A2E5-4429-460D-B1E4-3665DEFEC468}"/>
              </a:ext>
            </a:extLst>
          </xdr:cNvPr>
          <xdr:cNvSpPr/>
        </xdr:nvSpPr>
        <xdr:spPr>
          <a:xfrm>
            <a:off x="8629650" y="22259925"/>
            <a:ext cx="1771650" cy="323850"/>
          </a:xfrm>
          <a:prstGeom prst="roundRect">
            <a:avLst>
              <a:gd name="adj" fmla="val 2143"/>
            </a:avLst>
          </a:prstGeom>
          <a:noFill/>
          <a:ln w="28575">
            <a:solidFill>
              <a:srgbClr val="FFC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 kern="1200"/>
          </a:p>
        </xdr:txBody>
      </xdr:sp>
    </xdr:grpSp>
    <xdr:clientData/>
  </xdr:twoCellAnchor>
  <xdr:twoCellAnchor>
    <xdr:from>
      <xdr:col>0</xdr:col>
      <xdr:colOff>323850</xdr:colOff>
      <xdr:row>100</xdr:row>
      <xdr:rowOff>95250</xdr:rowOff>
    </xdr:from>
    <xdr:to>
      <xdr:col>10</xdr:col>
      <xdr:colOff>839548</xdr:colOff>
      <xdr:row>110</xdr:row>
      <xdr:rowOff>105215</xdr:rowOff>
    </xdr:to>
    <xdr:grpSp>
      <xdr:nvGrpSpPr>
        <xdr:cNvPr id="65" name="グループ化 64">
          <a:extLst>
            <a:ext uri="{FF2B5EF4-FFF2-40B4-BE49-F238E27FC236}">
              <a16:creationId xmlns:a16="http://schemas.microsoft.com/office/drawing/2014/main" id="{25E223DA-5C4F-4CC9-8A32-9BDB22BEFEB1}"/>
            </a:ext>
          </a:extLst>
        </xdr:cNvPr>
        <xdr:cNvGrpSpPr/>
      </xdr:nvGrpSpPr>
      <xdr:grpSpPr>
        <a:xfrm>
          <a:off x="323850" y="27193875"/>
          <a:ext cx="9659698" cy="3153215"/>
          <a:chOff x="419100" y="25460325"/>
          <a:chExt cx="9659698" cy="3153215"/>
        </a:xfrm>
      </xdr:grpSpPr>
      <xdr:pic>
        <xdr:nvPicPr>
          <xdr:cNvPr id="58" name="図 57">
            <a:extLst>
              <a:ext uri="{FF2B5EF4-FFF2-40B4-BE49-F238E27FC236}">
                <a16:creationId xmlns:a16="http://schemas.microsoft.com/office/drawing/2014/main" id="{DB96C293-FC16-A736-B521-CABE3DAB463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/>
          <a:stretch>
            <a:fillRect/>
          </a:stretch>
        </xdr:blipFill>
        <xdr:spPr>
          <a:xfrm>
            <a:off x="419100" y="25460325"/>
            <a:ext cx="9659698" cy="3153215"/>
          </a:xfrm>
          <a:prstGeom prst="rect">
            <a:avLst/>
          </a:prstGeom>
          <a:ln>
            <a:solidFill>
              <a:sysClr val="windowText" lastClr="000000"/>
            </a:solidFill>
          </a:ln>
        </xdr:spPr>
      </xdr:pic>
      <xdr:sp macro="" textlink="">
        <xdr:nvSpPr>
          <xdr:cNvPr id="57" name="四角形: 角を丸くする 56">
            <a:extLst>
              <a:ext uri="{FF2B5EF4-FFF2-40B4-BE49-F238E27FC236}">
                <a16:creationId xmlns:a16="http://schemas.microsoft.com/office/drawing/2014/main" id="{167B82C0-837C-4337-975D-8C254ED1CA2B}"/>
              </a:ext>
            </a:extLst>
          </xdr:cNvPr>
          <xdr:cNvSpPr/>
        </xdr:nvSpPr>
        <xdr:spPr>
          <a:xfrm>
            <a:off x="6667500" y="25784174"/>
            <a:ext cx="447675" cy="485775"/>
          </a:xfrm>
          <a:prstGeom prst="roundRect">
            <a:avLst>
              <a:gd name="adj" fmla="val 2143"/>
            </a:avLst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 kern="1200"/>
          </a:p>
        </xdr:txBody>
      </xdr:sp>
      <xdr:sp macro="" textlink="">
        <xdr:nvSpPr>
          <xdr:cNvPr id="61" name="四角形: 角を丸くする 60">
            <a:extLst>
              <a:ext uri="{FF2B5EF4-FFF2-40B4-BE49-F238E27FC236}">
                <a16:creationId xmlns:a16="http://schemas.microsoft.com/office/drawing/2014/main" id="{63A9E86B-5D68-4542-89F6-F60AA90B644D}"/>
              </a:ext>
            </a:extLst>
          </xdr:cNvPr>
          <xdr:cNvSpPr/>
        </xdr:nvSpPr>
        <xdr:spPr>
          <a:xfrm>
            <a:off x="3181350" y="27270075"/>
            <a:ext cx="1771650" cy="323850"/>
          </a:xfrm>
          <a:prstGeom prst="roundRect">
            <a:avLst>
              <a:gd name="adj" fmla="val 2143"/>
            </a:avLst>
          </a:prstGeom>
          <a:noFill/>
          <a:ln w="28575">
            <a:solidFill>
              <a:srgbClr val="FFC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 kern="1200"/>
          </a:p>
        </xdr:txBody>
      </xdr:sp>
      <xdr:sp macro="" textlink="">
        <xdr:nvSpPr>
          <xdr:cNvPr id="63" name="四角形: 角を丸くする 62">
            <a:extLst>
              <a:ext uri="{FF2B5EF4-FFF2-40B4-BE49-F238E27FC236}">
                <a16:creationId xmlns:a16="http://schemas.microsoft.com/office/drawing/2014/main" id="{48C153CD-3C42-41F1-8710-E9533C349B9C}"/>
              </a:ext>
            </a:extLst>
          </xdr:cNvPr>
          <xdr:cNvSpPr/>
        </xdr:nvSpPr>
        <xdr:spPr>
          <a:xfrm>
            <a:off x="8181975" y="25860375"/>
            <a:ext cx="1771650" cy="323850"/>
          </a:xfrm>
          <a:prstGeom prst="roundRect">
            <a:avLst>
              <a:gd name="adj" fmla="val 2143"/>
            </a:avLst>
          </a:prstGeom>
          <a:noFill/>
          <a:ln w="28575">
            <a:solidFill>
              <a:srgbClr val="0070C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 kern="1200"/>
          </a:p>
        </xdr:txBody>
      </xdr:sp>
    </xdr:grpSp>
    <xdr:clientData/>
  </xdr:twoCellAnchor>
  <xdr:twoCellAnchor>
    <xdr:from>
      <xdr:col>0</xdr:col>
      <xdr:colOff>542924</xdr:colOff>
      <xdr:row>98</xdr:row>
      <xdr:rowOff>304800</xdr:rowOff>
    </xdr:from>
    <xdr:to>
      <xdr:col>7</xdr:col>
      <xdr:colOff>657225</xdr:colOff>
      <xdr:row>100</xdr:row>
      <xdr:rowOff>0</xdr:rowOff>
    </xdr:to>
    <xdr:grpSp>
      <xdr:nvGrpSpPr>
        <xdr:cNvPr id="66" name="グループ化 65">
          <a:extLst>
            <a:ext uri="{FF2B5EF4-FFF2-40B4-BE49-F238E27FC236}">
              <a16:creationId xmlns:a16="http://schemas.microsoft.com/office/drawing/2014/main" id="{34110D78-0E64-90AB-58B4-6E7613E8DAE4}"/>
            </a:ext>
          </a:extLst>
        </xdr:cNvPr>
        <xdr:cNvGrpSpPr/>
      </xdr:nvGrpSpPr>
      <xdr:grpSpPr>
        <a:xfrm>
          <a:off x="542924" y="26774775"/>
          <a:ext cx="6515101" cy="323850"/>
          <a:chOff x="542924" y="25060275"/>
          <a:chExt cx="6515101" cy="323850"/>
        </a:xfrm>
      </xdr:grpSpPr>
      <xdr:sp macro="" textlink="">
        <xdr:nvSpPr>
          <xdr:cNvPr id="60" name="四角形: 角を丸くする 59">
            <a:extLst>
              <a:ext uri="{FF2B5EF4-FFF2-40B4-BE49-F238E27FC236}">
                <a16:creationId xmlns:a16="http://schemas.microsoft.com/office/drawing/2014/main" id="{D374233E-115E-40DD-AF97-D8405B238DDE}"/>
              </a:ext>
            </a:extLst>
          </xdr:cNvPr>
          <xdr:cNvSpPr/>
        </xdr:nvSpPr>
        <xdr:spPr>
          <a:xfrm>
            <a:off x="3286126" y="25060275"/>
            <a:ext cx="1314450" cy="314325"/>
          </a:xfrm>
          <a:prstGeom prst="roundRect">
            <a:avLst>
              <a:gd name="adj" fmla="val 2143"/>
            </a:avLst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 kern="1200"/>
          </a:p>
        </xdr:txBody>
      </xdr:sp>
      <xdr:sp macro="" textlink="">
        <xdr:nvSpPr>
          <xdr:cNvPr id="62" name="四角形: 角を丸くする 61">
            <a:extLst>
              <a:ext uri="{FF2B5EF4-FFF2-40B4-BE49-F238E27FC236}">
                <a16:creationId xmlns:a16="http://schemas.microsoft.com/office/drawing/2014/main" id="{5861E380-04DB-4AB4-A37E-EF88B397872D}"/>
              </a:ext>
            </a:extLst>
          </xdr:cNvPr>
          <xdr:cNvSpPr/>
        </xdr:nvSpPr>
        <xdr:spPr>
          <a:xfrm>
            <a:off x="542924" y="25060275"/>
            <a:ext cx="2486025" cy="314325"/>
          </a:xfrm>
          <a:prstGeom prst="roundRect">
            <a:avLst>
              <a:gd name="adj" fmla="val 2143"/>
            </a:avLst>
          </a:prstGeom>
          <a:noFill/>
          <a:ln w="28575">
            <a:solidFill>
              <a:srgbClr val="FFC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 kern="1200"/>
          </a:p>
        </xdr:txBody>
      </xdr:sp>
      <xdr:sp macro="" textlink="">
        <xdr:nvSpPr>
          <xdr:cNvPr id="64" name="四角形: 角を丸くする 63">
            <a:extLst>
              <a:ext uri="{FF2B5EF4-FFF2-40B4-BE49-F238E27FC236}">
                <a16:creationId xmlns:a16="http://schemas.microsoft.com/office/drawing/2014/main" id="{40A7AB41-E9BE-4C77-A1C8-6F5BF7E5B58F}"/>
              </a:ext>
            </a:extLst>
          </xdr:cNvPr>
          <xdr:cNvSpPr/>
        </xdr:nvSpPr>
        <xdr:spPr>
          <a:xfrm>
            <a:off x="4924425" y="25060275"/>
            <a:ext cx="2133600" cy="323850"/>
          </a:xfrm>
          <a:prstGeom prst="roundRect">
            <a:avLst>
              <a:gd name="adj" fmla="val 2143"/>
            </a:avLst>
          </a:prstGeom>
          <a:noFill/>
          <a:ln w="28575">
            <a:solidFill>
              <a:srgbClr val="0070C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 kern="1200"/>
          </a:p>
        </xdr:txBody>
      </xdr:sp>
    </xdr:grpSp>
    <xdr:clientData/>
  </xdr:twoCellAnchor>
  <xdr:twoCellAnchor>
    <xdr:from>
      <xdr:col>0</xdr:col>
      <xdr:colOff>304800</xdr:colOff>
      <xdr:row>112</xdr:row>
      <xdr:rowOff>57150</xdr:rowOff>
    </xdr:from>
    <xdr:to>
      <xdr:col>0</xdr:col>
      <xdr:colOff>638175</xdr:colOff>
      <xdr:row>112</xdr:row>
      <xdr:rowOff>266700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D49621A3-2147-4A67-BAD4-139E24AC56BF}"/>
            </a:ext>
          </a:extLst>
        </xdr:cNvPr>
        <xdr:cNvSpPr txBox="1"/>
      </xdr:nvSpPr>
      <xdr:spPr>
        <a:xfrm>
          <a:off x="304800" y="24183975"/>
          <a:ext cx="333375" cy="209550"/>
        </a:xfrm>
        <a:prstGeom prst="rect">
          <a:avLst/>
        </a:prstGeom>
        <a:solidFill>
          <a:srgbClr val="FFFF00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 kern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Ｈ</a:t>
          </a:r>
          <a:r>
            <a:rPr kumimoji="1" lang="en-US" altLang="ja-JP" sz="1200" b="1" kern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</a:t>
          </a:r>
          <a:endParaRPr kumimoji="1" lang="ja-JP" altLang="en-US" sz="1200" b="1" kern="12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0</xdr:col>
      <xdr:colOff>542925</xdr:colOff>
      <xdr:row>116</xdr:row>
      <xdr:rowOff>19050</xdr:rowOff>
    </xdr:from>
    <xdr:to>
      <xdr:col>5</xdr:col>
      <xdr:colOff>648353</xdr:colOff>
      <xdr:row>124</xdr:row>
      <xdr:rowOff>228980</xdr:rowOff>
    </xdr:to>
    <xdr:grpSp>
      <xdr:nvGrpSpPr>
        <xdr:cNvPr id="73" name="グループ化 72">
          <a:extLst>
            <a:ext uri="{FF2B5EF4-FFF2-40B4-BE49-F238E27FC236}">
              <a16:creationId xmlns:a16="http://schemas.microsoft.com/office/drawing/2014/main" id="{58EAFA29-7E4D-DE77-C839-A04F29966CE4}"/>
            </a:ext>
          </a:extLst>
        </xdr:cNvPr>
        <xdr:cNvGrpSpPr/>
      </xdr:nvGrpSpPr>
      <xdr:grpSpPr>
        <a:xfrm>
          <a:off x="542925" y="32146875"/>
          <a:ext cx="4677428" cy="2724530"/>
          <a:chOff x="542925" y="30432375"/>
          <a:chExt cx="4677428" cy="2724530"/>
        </a:xfrm>
      </xdr:grpSpPr>
      <xdr:pic>
        <xdr:nvPicPr>
          <xdr:cNvPr id="69" name="図 68">
            <a:extLst>
              <a:ext uri="{FF2B5EF4-FFF2-40B4-BE49-F238E27FC236}">
                <a16:creationId xmlns:a16="http://schemas.microsoft.com/office/drawing/2014/main" id="{2E543DE3-C4C4-4515-1F89-71D200D8254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542925" y="30432375"/>
            <a:ext cx="4677428" cy="2724530"/>
          </a:xfrm>
          <a:prstGeom prst="rect">
            <a:avLst/>
          </a:prstGeom>
          <a:ln>
            <a:solidFill>
              <a:sysClr val="windowText" lastClr="000000"/>
            </a:solidFill>
          </a:ln>
        </xdr:spPr>
      </xdr:pic>
      <xdr:sp macro="" textlink="">
        <xdr:nvSpPr>
          <xdr:cNvPr id="70" name="四角形: 角を丸くする 69">
            <a:extLst>
              <a:ext uri="{FF2B5EF4-FFF2-40B4-BE49-F238E27FC236}">
                <a16:creationId xmlns:a16="http://schemas.microsoft.com/office/drawing/2014/main" id="{57F8A0E1-0088-4B6B-85A1-DA101FE57447}"/>
              </a:ext>
            </a:extLst>
          </xdr:cNvPr>
          <xdr:cNvSpPr/>
        </xdr:nvSpPr>
        <xdr:spPr>
          <a:xfrm>
            <a:off x="3324225" y="30861000"/>
            <a:ext cx="1771650" cy="323850"/>
          </a:xfrm>
          <a:prstGeom prst="roundRect">
            <a:avLst>
              <a:gd name="adj" fmla="val 2143"/>
            </a:avLst>
          </a:prstGeom>
          <a:noFill/>
          <a:ln w="28575">
            <a:solidFill>
              <a:srgbClr val="0070C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 kern="1200"/>
          </a:p>
        </xdr:txBody>
      </xdr:sp>
      <xdr:sp macro="" textlink="">
        <xdr:nvSpPr>
          <xdr:cNvPr id="71" name="四角形: 角を丸くする 70">
            <a:extLst>
              <a:ext uri="{FF2B5EF4-FFF2-40B4-BE49-F238E27FC236}">
                <a16:creationId xmlns:a16="http://schemas.microsoft.com/office/drawing/2014/main" id="{915C3790-C9D3-40D1-BE80-FE1AF93BBFDA}"/>
              </a:ext>
            </a:extLst>
          </xdr:cNvPr>
          <xdr:cNvSpPr/>
        </xdr:nvSpPr>
        <xdr:spPr>
          <a:xfrm>
            <a:off x="3324225" y="31346775"/>
            <a:ext cx="1771650" cy="323850"/>
          </a:xfrm>
          <a:prstGeom prst="roundRect">
            <a:avLst>
              <a:gd name="adj" fmla="val 2143"/>
            </a:avLst>
          </a:prstGeom>
          <a:noFill/>
          <a:ln w="28575">
            <a:solidFill>
              <a:srgbClr val="FFC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 kern="1200"/>
          </a:p>
        </xdr:txBody>
      </xdr:sp>
      <xdr:sp macro="" textlink="">
        <xdr:nvSpPr>
          <xdr:cNvPr id="72" name="四角形: 角を丸くする 71">
            <a:extLst>
              <a:ext uri="{FF2B5EF4-FFF2-40B4-BE49-F238E27FC236}">
                <a16:creationId xmlns:a16="http://schemas.microsoft.com/office/drawing/2014/main" id="{61A79F20-ED15-4E5D-8219-A17AD73D13FF}"/>
              </a:ext>
            </a:extLst>
          </xdr:cNvPr>
          <xdr:cNvSpPr/>
        </xdr:nvSpPr>
        <xdr:spPr>
          <a:xfrm>
            <a:off x="3324225" y="31794450"/>
            <a:ext cx="1771650" cy="323850"/>
          </a:xfrm>
          <a:prstGeom prst="roundRect">
            <a:avLst>
              <a:gd name="adj" fmla="val 2143"/>
            </a:avLst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 kern="1200"/>
          </a:p>
        </xdr:txBody>
      </xdr:sp>
    </xdr:grpSp>
    <xdr:clientData/>
  </xdr:twoCellAnchor>
  <xdr:twoCellAnchor>
    <xdr:from>
      <xdr:col>0</xdr:col>
      <xdr:colOff>561974</xdr:colOff>
      <xdr:row>114</xdr:row>
      <xdr:rowOff>9525</xdr:rowOff>
    </xdr:from>
    <xdr:to>
      <xdr:col>2</xdr:col>
      <xdr:colOff>838199</xdr:colOff>
      <xdr:row>114</xdr:row>
      <xdr:rowOff>285750</xdr:rowOff>
    </xdr:to>
    <xdr:sp macro="" textlink="">
      <xdr:nvSpPr>
        <xdr:cNvPr id="74" name="四角形: 角を丸くする 73">
          <a:extLst>
            <a:ext uri="{FF2B5EF4-FFF2-40B4-BE49-F238E27FC236}">
              <a16:creationId xmlns:a16="http://schemas.microsoft.com/office/drawing/2014/main" id="{2ACCD6BB-8D3E-4E68-8665-772970659AFC}"/>
            </a:ext>
          </a:extLst>
        </xdr:cNvPr>
        <xdr:cNvSpPr/>
      </xdr:nvSpPr>
      <xdr:spPr>
        <a:xfrm>
          <a:off x="561974" y="29794200"/>
          <a:ext cx="2105025" cy="276225"/>
        </a:xfrm>
        <a:prstGeom prst="roundRect">
          <a:avLst>
            <a:gd name="adj" fmla="val 2143"/>
          </a:avLst>
        </a:prstGeom>
        <a:noFill/>
        <a:ln w="28575"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4</xdr:col>
      <xdr:colOff>390524</xdr:colOff>
      <xdr:row>114</xdr:row>
      <xdr:rowOff>28576</xdr:rowOff>
    </xdr:from>
    <xdr:to>
      <xdr:col>5</xdr:col>
      <xdr:colOff>904875</xdr:colOff>
      <xdr:row>114</xdr:row>
      <xdr:rowOff>295276</xdr:rowOff>
    </xdr:to>
    <xdr:sp macro="" textlink="">
      <xdr:nvSpPr>
        <xdr:cNvPr id="75" name="四角形: 角を丸くする 74">
          <a:extLst>
            <a:ext uri="{FF2B5EF4-FFF2-40B4-BE49-F238E27FC236}">
              <a16:creationId xmlns:a16="http://schemas.microsoft.com/office/drawing/2014/main" id="{B06ED611-3E55-45B1-B8D0-C86EF42728B9}"/>
            </a:ext>
          </a:extLst>
        </xdr:cNvPr>
        <xdr:cNvSpPr/>
      </xdr:nvSpPr>
      <xdr:spPr>
        <a:xfrm>
          <a:off x="4048124" y="29813251"/>
          <a:ext cx="1428751" cy="266700"/>
        </a:xfrm>
        <a:prstGeom prst="roundRect">
          <a:avLst>
            <a:gd name="adj" fmla="val 2143"/>
          </a:avLst>
        </a:prstGeom>
        <a:noFill/>
        <a:ln w="28575">
          <a:solidFill>
            <a:srgbClr val="FFC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400050</xdr:colOff>
      <xdr:row>115</xdr:row>
      <xdr:rowOff>28576</xdr:rowOff>
    </xdr:from>
    <xdr:to>
      <xdr:col>3</xdr:col>
      <xdr:colOff>781050</xdr:colOff>
      <xdr:row>115</xdr:row>
      <xdr:rowOff>276226</xdr:rowOff>
    </xdr:to>
    <xdr:sp macro="" textlink="">
      <xdr:nvSpPr>
        <xdr:cNvPr id="76" name="四角形: 角を丸くする 75">
          <a:extLst>
            <a:ext uri="{FF2B5EF4-FFF2-40B4-BE49-F238E27FC236}">
              <a16:creationId xmlns:a16="http://schemas.microsoft.com/office/drawing/2014/main" id="{1D84F7FE-886C-4052-81D7-10D7F6A129DE}"/>
            </a:ext>
          </a:extLst>
        </xdr:cNvPr>
        <xdr:cNvSpPr/>
      </xdr:nvSpPr>
      <xdr:spPr>
        <a:xfrm>
          <a:off x="1314450" y="30127576"/>
          <a:ext cx="2209800" cy="247650"/>
        </a:xfrm>
        <a:prstGeom prst="roundRect">
          <a:avLst>
            <a:gd name="adj" fmla="val 2143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5</xdr:col>
      <xdr:colOff>476250</xdr:colOff>
      <xdr:row>65</xdr:row>
      <xdr:rowOff>38100</xdr:rowOff>
    </xdr:from>
    <xdr:to>
      <xdr:col>5</xdr:col>
      <xdr:colOff>781050</xdr:colOff>
      <xdr:row>65</xdr:row>
      <xdr:rowOff>257175</xdr:rowOff>
    </xdr:to>
    <xdr:sp macro="" textlink="">
      <xdr:nvSpPr>
        <xdr:cNvPr id="77" name="四角形: 角を丸くする 76">
          <a:extLst>
            <a:ext uri="{FF2B5EF4-FFF2-40B4-BE49-F238E27FC236}">
              <a16:creationId xmlns:a16="http://schemas.microsoft.com/office/drawing/2014/main" id="{B61EC6B2-544E-4615-A7FA-199D58F001CA}"/>
            </a:ext>
          </a:extLst>
        </xdr:cNvPr>
        <xdr:cNvSpPr/>
      </xdr:nvSpPr>
      <xdr:spPr>
        <a:xfrm>
          <a:off x="5048250" y="14420850"/>
          <a:ext cx="304800" cy="219075"/>
        </a:xfrm>
        <a:prstGeom prst="roundRect">
          <a:avLst>
            <a:gd name="adj" fmla="val 2143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5</xdr:col>
      <xdr:colOff>457200</xdr:colOff>
      <xdr:row>66</xdr:row>
      <xdr:rowOff>38100</xdr:rowOff>
    </xdr:from>
    <xdr:to>
      <xdr:col>5</xdr:col>
      <xdr:colOff>762000</xdr:colOff>
      <xdr:row>66</xdr:row>
      <xdr:rowOff>257175</xdr:rowOff>
    </xdr:to>
    <xdr:sp macro="" textlink="">
      <xdr:nvSpPr>
        <xdr:cNvPr id="78" name="四角形: 角を丸くする 77">
          <a:extLst>
            <a:ext uri="{FF2B5EF4-FFF2-40B4-BE49-F238E27FC236}">
              <a16:creationId xmlns:a16="http://schemas.microsoft.com/office/drawing/2014/main" id="{B4EB94C6-5B64-4EFC-A36E-5E1FCFEB0EAD}"/>
            </a:ext>
          </a:extLst>
        </xdr:cNvPr>
        <xdr:cNvSpPr/>
      </xdr:nvSpPr>
      <xdr:spPr>
        <a:xfrm>
          <a:off x="5029200" y="14735175"/>
          <a:ext cx="304800" cy="219075"/>
        </a:xfrm>
        <a:prstGeom prst="roundRect">
          <a:avLst>
            <a:gd name="adj" fmla="val 2143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3</xdr:col>
      <xdr:colOff>552451</xdr:colOff>
      <xdr:row>75</xdr:row>
      <xdr:rowOff>304800</xdr:rowOff>
    </xdr:from>
    <xdr:to>
      <xdr:col>5</xdr:col>
      <xdr:colOff>247651</xdr:colOff>
      <xdr:row>76</xdr:row>
      <xdr:rowOff>238125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9672B3BD-2058-4542-8BA1-2CD6042DB501}"/>
            </a:ext>
          </a:extLst>
        </xdr:cNvPr>
        <xdr:cNvSpPr txBox="1"/>
      </xdr:nvSpPr>
      <xdr:spPr>
        <a:xfrm>
          <a:off x="3295651" y="17830800"/>
          <a:ext cx="1524000" cy="2476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入力しない</a:t>
          </a:r>
        </a:p>
      </xdr:txBody>
    </xdr:sp>
    <xdr:clientData/>
  </xdr:twoCellAnchor>
  <xdr:twoCellAnchor>
    <xdr:from>
      <xdr:col>5</xdr:col>
      <xdr:colOff>638175</xdr:colOff>
      <xdr:row>119</xdr:row>
      <xdr:rowOff>47625</xdr:rowOff>
    </xdr:from>
    <xdr:to>
      <xdr:col>6</xdr:col>
      <xdr:colOff>476250</xdr:colOff>
      <xdr:row>119</xdr:row>
      <xdr:rowOff>276225</xdr:rowOff>
    </xdr:to>
    <xdr:sp macro="" textlink="">
      <xdr:nvSpPr>
        <xdr:cNvPr id="80" name="矢印: 右 79">
          <a:extLst>
            <a:ext uri="{FF2B5EF4-FFF2-40B4-BE49-F238E27FC236}">
              <a16:creationId xmlns:a16="http://schemas.microsoft.com/office/drawing/2014/main" id="{0B7BCF35-4130-4E2E-A8D1-C10BF464B359}"/>
            </a:ext>
          </a:extLst>
        </xdr:cNvPr>
        <xdr:cNvSpPr/>
      </xdr:nvSpPr>
      <xdr:spPr>
        <a:xfrm rot="10800000">
          <a:off x="5210175" y="31403925"/>
          <a:ext cx="752475" cy="228600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 editAs="oneCell">
    <xdr:from>
      <xdr:col>0</xdr:col>
      <xdr:colOff>542925</xdr:colOff>
      <xdr:row>127</xdr:row>
      <xdr:rowOff>76200</xdr:rowOff>
    </xdr:from>
    <xdr:to>
      <xdr:col>5</xdr:col>
      <xdr:colOff>705511</xdr:colOff>
      <xdr:row>132</xdr:row>
      <xdr:rowOff>133577</xdr:rowOff>
    </xdr:to>
    <xdr:pic>
      <xdr:nvPicPr>
        <xdr:cNvPr id="81" name="図 80">
          <a:extLst>
            <a:ext uri="{FF2B5EF4-FFF2-40B4-BE49-F238E27FC236}">
              <a16:creationId xmlns:a16="http://schemas.microsoft.com/office/drawing/2014/main" id="{18D5F629-60F7-59BC-BFF3-B7E7BC8E2A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42925" y="33947100"/>
          <a:ext cx="4734586" cy="1629002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3</xdr:col>
      <xdr:colOff>581025</xdr:colOff>
      <xdr:row>123</xdr:row>
      <xdr:rowOff>123825</xdr:rowOff>
    </xdr:from>
    <xdr:to>
      <xdr:col>5</xdr:col>
      <xdr:colOff>523875</xdr:colOff>
      <xdr:row>124</xdr:row>
      <xdr:rowOff>133350</xdr:rowOff>
    </xdr:to>
    <xdr:sp macro="" textlink="">
      <xdr:nvSpPr>
        <xdr:cNvPr id="82" name="四角形: 角を丸くする 81">
          <a:extLst>
            <a:ext uri="{FF2B5EF4-FFF2-40B4-BE49-F238E27FC236}">
              <a16:creationId xmlns:a16="http://schemas.microsoft.com/office/drawing/2014/main" id="{56197965-4A12-4D57-915B-0901819F3701}"/>
            </a:ext>
          </a:extLst>
        </xdr:cNvPr>
        <xdr:cNvSpPr/>
      </xdr:nvSpPr>
      <xdr:spPr>
        <a:xfrm>
          <a:off x="3324225" y="32737425"/>
          <a:ext cx="1771650" cy="323850"/>
        </a:xfrm>
        <a:prstGeom prst="roundRect">
          <a:avLst>
            <a:gd name="adj" fmla="val 2143"/>
          </a:avLst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0</xdr:col>
      <xdr:colOff>581025</xdr:colOff>
      <xdr:row>126</xdr:row>
      <xdr:rowOff>0</xdr:rowOff>
    </xdr:from>
    <xdr:to>
      <xdr:col>1</xdr:col>
      <xdr:colOff>790575</xdr:colOff>
      <xdr:row>127</xdr:row>
      <xdr:rowOff>9525</xdr:rowOff>
    </xdr:to>
    <xdr:sp macro="" textlink="">
      <xdr:nvSpPr>
        <xdr:cNvPr id="83" name="四角形: 角を丸くする 82">
          <a:extLst>
            <a:ext uri="{FF2B5EF4-FFF2-40B4-BE49-F238E27FC236}">
              <a16:creationId xmlns:a16="http://schemas.microsoft.com/office/drawing/2014/main" id="{6956AC80-CBF8-4632-8B39-6788478CD39E}"/>
            </a:ext>
          </a:extLst>
        </xdr:cNvPr>
        <xdr:cNvSpPr/>
      </xdr:nvSpPr>
      <xdr:spPr>
        <a:xfrm>
          <a:off x="581025" y="33556575"/>
          <a:ext cx="1123950" cy="323850"/>
        </a:xfrm>
        <a:prstGeom prst="roundRect">
          <a:avLst>
            <a:gd name="adj" fmla="val 2143"/>
          </a:avLst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2</xdr:col>
      <xdr:colOff>666750</xdr:colOff>
      <xdr:row>130</xdr:row>
      <xdr:rowOff>104775</xdr:rowOff>
    </xdr:from>
    <xdr:to>
      <xdr:col>4</xdr:col>
      <xdr:colOff>609600</xdr:colOff>
      <xdr:row>131</xdr:row>
      <xdr:rowOff>114300</xdr:rowOff>
    </xdr:to>
    <xdr:sp macro="" textlink="">
      <xdr:nvSpPr>
        <xdr:cNvPr id="84" name="四角形: 角を丸くする 83">
          <a:extLst>
            <a:ext uri="{FF2B5EF4-FFF2-40B4-BE49-F238E27FC236}">
              <a16:creationId xmlns:a16="http://schemas.microsoft.com/office/drawing/2014/main" id="{BA3C5444-8295-4D94-92D4-A73DB306FC47}"/>
            </a:ext>
          </a:extLst>
        </xdr:cNvPr>
        <xdr:cNvSpPr/>
      </xdr:nvSpPr>
      <xdr:spPr>
        <a:xfrm>
          <a:off x="2495550" y="34918650"/>
          <a:ext cx="1771650" cy="323850"/>
        </a:xfrm>
        <a:prstGeom prst="roundRect">
          <a:avLst>
            <a:gd name="adj" fmla="val 2143"/>
          </a:avLst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4</xdr:col>
      <xdr:colOff>609600</xdr:colOff>
      <xdr:row>123</xdr:row>
      <xdr:rowOff>285750</xdr:rowOff>
    </xdr:from>
    <xdr:to>
      <xdr:col>5</xdr:col>
      <xdr:colOff>523875</xdr:colOff>
      <xdr:row>130</xdr:row>
      <xdr:rowOff>266700</xdr:rowOff>
    </xdr:to>
    <xdr:cxnSp macro="">
      <xdr:nvCxnSpPr>
        <xdr:cNvPr id="85" name="コネクタ: カギ線 84">
          <a:extLst>
            <a:ext uri="{FF2B5EF4-FFF2-40B4-BE49-F238E27FC236}">
              <a16:creationId xmlns:a16="http://schemas.microsoft.com/office/drawing/2014/main" id="{EA804C6D-26E0-4072-B120-EE48087ADE5D}"/>
            </a:ext>
          </a:extLst>
        </xdr:cNvPr>
        <xdr:cNvCxnSpPr>
          <a:stCxn id="82" idx="3"/>
          <a:endCxn id="84" idx="3"/>
        </xdr:cNvCxnSpPr>
      </xdr:nvCxnSpPr>
      <xdr:spPr>
        <a:xfrm flipH="1">
          <a:off x="4267200" y="32899350"/>
          <a:ext cx="828675" cy="2181225"/>
        </a:xfrm>
        <a:prstGeom prst="bentConnector3">
          <a:avLst>
            <a:gd name="adj1" fmla="val -57471"/>
          </a:avLst>
        </a:prstGeom>
        <a:ln w="38100" cap="rnd">
          <a:solidFill>
            <a:schemeClr val="accent6"/>
          </a:solidFill>
          <a:headEnd type="oval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304800</xdr:colOff>
      <xdr:row>45</xdr:row>
      <xdr:rowOff>57150</xdr:rowOff>
    </xdr:from>
    <xdr:to>
      <xdr:col>0</xdr:col>
      <xdr:colOff>638175</xdr:colOff>
      <xdr:row>45</xdr:row>
      <xdr:rowOff>266700</xdr:rowOff>
    </xdr:to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F48CE127-125B-41F5-8ADA-B68A949FB71E}"/>
            </a:ext>
          </a:extLst>
        </xdr:cNvPr>
        <xdr:cNvSpPr txBox="1"/>
      </xdr:nvSpPr>
      <xdr:spPr>
        <a:xfrm>
          <a:off x="304800" y="7839075"/>
          <a:ext cx="333375" cy="209550"/>
        </a:xfrm>
        <a:prstGeom prst="rect">
          <a:avLst/>
        </a:prstGeom>
        <a:solidFill>
          <a:srgbClr val="FFFF00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 kern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Ｂ</a:t>
          </a:r>
          <a:r>
            <a:rPr kumimoji="1" lang="en-US" altLang="ja-JP" sz="1200" b="1" kern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</a:t>
          </a:r>
          <a:endParaRPr kumimoji="1" lang="ja-JP" altLang="en-US" sz="1200" b="1" kern="12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</xdr:col>
      <xdr:colOff>390525</xdr:colOff>
      <xdr:row>75</xdr:row>
      <xdr:rowOff>19050</xdr:rowOff>
    </xdr:from>
    <xdr:to>
      <xdr:col>5</xdr:col>
      <xdr:colOff>403225</xdr:colOff>
      <xdr:row>77</xdr:row>
      <xdr:rowOff>209550</xdr:rowOff>
    </xdr:to>
    <xdr:cxnSp macro="">
      <xdr:nvCxnSpPr>
        <xdr:cNvPr id="34" name="コネクタ: カギ線 33">
          <a:extLst>
            <a:ext uri="{FF2B5EF4-FFF2-40B4-BE49-F238E27FC236}">
              <a16:creationId xmlns:a16="http://schemas.microsoft.com/office/drawing/2014/main" id="{08C3AB59-A598-481B-890D-BFD00C64974B}"/>
            </a:ext>
          </a:extLst>
        </xdr:cNvPr>
        <xdr:cNvCxnSpPr>
          <a:stCxn id="49" idx="3"/>
          <a:endCxn id="50" idx="3"/>
        </xdr:cNvCxnSpPr>
      </xdr:nvCxnSpPr>
      <xdr:spPr>
        <a:xfrm>
          <a:off x="4962525" y="19259550"/>
          <a:ext cx="12700" cy="819150"/>
        </a:xfrm>
        <a:prstGeom prst="bentConnector3">
          <a:avLst>
            <a:gd name="adj1" fmla="val 4200000"/>
          </a:avLst>
        </a:prstGeom>
        <a:ln w="38100" cap="rnd">
          <a:solidFill>
            <a:srgbClr val="FF0000"/>
          </a:solidFill>
          <a:headEnd type="oval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390525</xdr:colOff>
      <xdr:row>89</xdr:row>
      <xdr:rowOff>76200</xdr:rowOff>
    </xdr:from>
    <xdr:to>
      <xdr:col>5</xdr:col>
      <xdr:colOff>403225</xdr:colOff>
      <xdr:row>90</xdr:row>
      <xdr:rowOff>180975</xdr:rowOff>
    </xdr:to>
    <xdr:cxnSp macro="">
      <xdr:nvCxnSpPr>
        <xdr:cNvPr id="38" name="コネクタ: カギ線 37">
          <a:extLst>
            <a:ext uri="{FF2B5EF4-FFF2-40B4-BE49-F238E27FC236}">
              <a16:creationId xmlns:a16="http://schemas.microsoft.com/office/drawing/2014/main" id="{7B13E9B0-F533-412A-ADE3-7652FC549720}"/>
            </a:ext>
          </a:extLst>
        </xdr:cNvPr>
        <xdr:cNvCxnSpPr>
          <a:stCxn id="52" idx="3"/>
          <a:endCxn id="53" idx="3"/>
        </xdr:cNvCxnSpPr>
      </xdr:nvCxnSpPr>
      <xdr:spPr>
        <a:xfrm>
          <a:off x="4962525" y="23717250"/>
          <a:ext cx="12700" cy="419100"/>
        </a:xfrm>
        <a:prstGeom prst="bentConnector3">
          <a:avLst>
            <a:gd name="adj1" fmla="val 4200000"/>
          </a:avLst>
        </a:prstGeom>
        <a:ln w="38100" cap="rnd">
          <a:solidFill>
            <a:srgbClr val="FFC000"/>
          </a:solidFill>
          <a:headEnd type="oval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85725</xdr:rowOff>
    </xdr:from>
    <xdr:to>
      <xdr:col>10</xdr:col>
      <xdr:colOff>895691</xdr:colOff>
      <xdr:row>28</xdr:row>
      <xdr:rowOff>95249</xdr:rowOff>
    </xdr:to>
    <xdr:pic>
      <xdr:nvPicPr>
        <xdr:cNvPr id="66" name="図 65">
          <a:extLst>
            <a:ext uri="{FF2B5EF4-FFF2-40B4-BE49-F238E27FC236}">
              <a16:creationId xmlns:a16="http://schemas.microsoft.com/office/drawing/2014/main" id="{D5B24E20-97A2-A95E-9F18-72DF5612C1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2425"/>
          <a:ext cx="10039691" cy="551497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7</xdr:col>
      <xdr:colOff>590551</xdr:colOff>
      <xdr:row>3</xdr:row>
      <xdr:rowOff>57150</xdr:rowOff>
    </xdr:from>
    <xdr:to>
      <xdr:col>10</xdr:col>
      <xdr:colOff>838201</xdr:colOff>
      <xdr:row>26</xdr:row>
      <xdr:rowOff>95250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CEC9D55E-1179-4821-800F-9D98DF59C34E}"/>
            </a:ext>
          </a:extLst>
        </xdr:cNvPr>
        <xdr:cNvSpPr/>
      </xdr:nvSpPr>
      <xdr:spPr>
        <a:xfrm>
          <a:off x="6991351" y="590550"/>
          <a:ext cx="2990850" cy="4933950"/>
        </a:xfrm>
        <a:prstGeom prst="roundRect">
          <a:avLst>
            <a:gd name="adj" fmla="val 1939"/>
          </a:avLst>
        </a:prstGeom>
        <a:noFill/>
        <a:ln w="57150">
          <a:solidFill>
            <a:srgbClr val="FFFF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0</xdr:col>
      <xdr:colOff>304800</xdr:colOff>
      <xdr:row>36</xdr:row>
      <xdr:rowOff>57150</xdr:rowOff>
    </xdr:from>
    <xdr:to>
      <xdr:col>0</xdr:col>
      <xdr:colOff>638175</xdr:colOff>
      <xdr:row>36</xdr:row>
      <xdr:rowOff>266700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70F869ED-6EC7-483E-BE54-19C2EFDB8B77}"/>
            </a:ext>
          </a:extLst>
        </xdr:cNvPr>
        <xdr:cNvSpPr txBox="1"/>
      </xdr:nvSpPr>
      <xdr:spPr>
        <a:xfrm>
          <a:off x="304800" y="7839075"/>
          <a:ext cx="333375" cy="209550"/>
        </a:xfrm>
        <a:prstGeom prst="rect">
          <a:avLst/>
        </a:prstGeom>
        <a:solidFill>
          <a:srgbClr val="FFFF00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 kern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Ａ</a:t>
          </a:r>
          <a:r>
            <a:rPr kumimoji="1" lang="en-US" altLang="ja-JP" sz="1200" b="1" kern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</a:t>
          </a:r>
          <a:endParaRPr kumimoji="1" lang="ja-JP" altLang="en-US" sz="1200" b="1" kern="12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 editAs="oneCell">
    <xdr:from>
      <xdr:col>1</xdr:col>
      <xdr:colOff>57150</xdr:colOff>
      <xdr:row>38</xdr:row>
      <xdr:rowOff>276225</xdr:rowOff>
    </xdr:from>
    <xdr:to>
      <xdr:col>3</xdr:col>
      <xdr:colOff>619459</xdr:colOff>
      <xdr:row>40</xdr:row>
      <xdr:rowOff>28633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32284048-5C2F-4B3B-8AC9-A9847331DB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089"/>
        <a:stretch/>
      </xdr:blipFill>
      <xdr:spPr>
        <a:xfrm>
          <a:off x="971550" y="8686800"/>
          <a:ext cx="2391109" cy="381058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5</xdr:col>
      <xdr:colOff>571500</xdr:colOff>
      <xdr:row>38</xdr:row>
      <xdr:rowOff>266700</xdr:rowOff>
    </xdr:from>
    <xdr:to>
      <xdr:col>8</xdr:col>
      <xdr:colOff>209882</xdr:colOff>
      <xdr:row>40</xdr:row>
      <xdr:rowOff>28630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692569B1-E79F-42A3-8709-DF260A15E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3500" y="8677275"/>
          <a:ext cx="2381582" cy="39058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3</xdr:col>
      <xdr:colOff>904875</xdr:colOff>
      <xdr:row>39</xdr:row>
      <xdr:rowOff>47625</xdr:rowOff>
    </xdr:from>
    <xdr:to>
      <xdr:col>4</xdr:col>
      <xdr:colOff>742950</xdr:colOff>
      <xdr:row>39</xdr:row>
      <xdr:rowOff>276225</xdr:rowOff>
    </xdr:to>
    <xdr:sp macro="" textlink="">
      <xdr:nvSpPr>
        <xdr:cNvPr id="17" name="矢印: 右 16">
          <a:extLst>
            <a:ext uri="{FF2B5EF4-FFF2-40B4-BE49-F238E27FC236}">
              <a16:creationId xmlns:a16="http://schemas.microsoft.com/office/drawing/2014/main" id="{D2B55A66-2672-4427-91DE-073B280587AA}"/>
            </a:ext>
          </a:extLst>
        </xdr:cNvPr>
        <xdr:cNvSpPr/>
      </xdr:nvSpPr>
      <xdr:spPr>
        <a:xfrm>
          <a:off x="3648075" y="8772525"/>
          <a:ext cx="752475" cy="228600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0</xdr:col>
      <xdr:colOff>304800</xdr:colOff>
      <xdr:row>46</xdr:row>
      <xdr:rowOff>57150</xdr:rowOff>
    </xdr:from>
    <xdr:to>
      <xdr:col>0</xdr:col>
      <xdr:colOff>638175</xdr:colOff>
      <xdr:row>46</xdr:row>
      <xdr:rowOff>266700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C9DFC18-1430-4D72-9C8D-14BE35EF24A4}"/>
            </a:ext>
          </a:extLst>
        </xdr:cNvPr>
        <xdr:cNvSpPr txBox="1"/>
      </xdr:nvSpPr>
      <xdr:spPr>
        <a:xfrm>
          <a:off x="304800" y="14125575"/>
          <a:ext cx="333375" cy="209550"/>
        </a:xfrm>
        <a:prstGeom prst="rect">
          <a:avLst/>
        </a:prstGeom>
        <a:solidFill>
          <a:srgbClr val="FFFF00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 kern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Ｃ</a:t>
          </a:r>
          <a:r>
            <a:rPr kumimoji="1" lang="en-US" altLang="ja-JP" sz="1200" b="1" kern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</a:t>
          </a:r>
          <a:endParaRPr kumimoji="1" lang="ja-JP" altLang="en-US" sz="1200" b="1" kern="12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 editAs="oneCell">
    <xdr:from>
      <xdr:col>4</xdr:col>
      <xdr:colOff>438150</xdr:colOff>
      <xdr:row>47</xdr:row>
      <xdr:rowOff>9525</xdr:rowOff>
    </xdr:from>
    <xdr:to>
      <xdr:col>6</xdr:col>
      <xdr:colOff>276458</xdr:colOff>
      <xdr:row>48</xdr:row>
      <xdr:rowOff>43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08051DBD-A1DB-49A4-BD99-5910C06B3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095750" y="14392275"/>
          <a:ext cx="1667108" cy="304843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4</xdr:col>
      <xdr:colOff>447675</xdr:colOff>
      <xdr:row>48</xdr:row>
      <xdr:rowOff>19050</xdr:rowOff>
    </xdr:from>
    <xdr:to>
      <xdr:col>6</xdr:col>
      <xdr:colOff>257404</xdr:colOff>
      <xdr:row>49</xdr:row>
      <xdr:rowOff>9567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F295BBA4-A173-4866-A1C4-C4B01E4D8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105275" y="14716125"/>
          <a:ext cx="1638529" cy="304843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0</xdr:col>
      <xdr:colOff>304800</xdr:colOff>
      <xdr:row>50</xdr:row>
      <xdr:rowOff>57150</xdr:rowOff>
    </xdr:from>
    <xdr:to>
      <xdr:col>0</xdr:col>
      <xdr:colOff>638175</xdr:colOff>
      <xdr:row>50</xdr:row>
      <xdr:rowOff>266700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2D329D2C-02F1-4A37-8DBA-871F02FE2FD0}"/>
            </a:ext>
          </a:extLst>
        </xdr:cNvPr>
        <xdr:cNvSpPr txBox="1"/>
      </xdr:nvSpPr>
      <xdr:spPr>
        <a:xfrm>
          <a:off x="304800" y="15382875"/>
          <a:ext cx="333375" cy="209550"/>
        </a:xfrm>
        <a:prstGeom prst="rect">
          <a:avLst/>
        </a:prstGeom>
        <a:solidFill>
          <a:srgbClr val="FFFF00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b="1" kern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D  </a:t>
          </a:r>
          <a:endParaRPr kumimoji="1" lang="ja-JP" altLang="en-US" sz="1200" b="1" kern="12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</xdr:col>
      <xdr:colOff>476250</xdr:colOff>
      <xdr:row>47</xdr:row>
      <xdr:rowOff>38100</xdr:rowOff>
    </xdr:from>
    <xdr:to>
      <xdr:col>5</xdr:col>
      <xdr:colOff>781050</xdr:colOff>
      <xdr:row>47</xdr:row>
      <xdr:rowOff>257175</xdr:rowOff>
    </xdr:to>
    <xdr:sp macro="" textlink="">
      <xdr:nvSpPr>
        <xdr:cNvPr id="57" name="四角形: 角を丸くする 56">
          <a:extLst>
            <a:ext uri="{FF2B5EF4-FFF2-40B4-BE49-F238E27FC236}">
              <a16:creationId xmlns:a16="http://schemas.microsoft.com/office/drawing/2014/main" id="{2CE2E7CD-86B5-479B-A3BC-09C46C44D6AC}"/>
            </a:ext>
          </a:extLst>
        </xdr:cNvPr>
        <xdr:cNvSpPr/>
      </xdr:nvSpPr>
      <xdr:spPr>
        <a:xfrm>
          <a:off x="5048250" y="14420850"/>
          <a:ext cx="304800" cy="219075"/>
        </a:xfrm>
        <a:prstGeom prst="roundRect">
          <a:avLst>
            <a:gd name="adj" fmla="val 2143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5</xdr:col>
      <xdr:colOff>457200</xdr:colOff>
      <xdr:row>48</xdr:row>
      <xdr:rowOff>38100</xdr:rowOff>
    </xdr:from>
    <xdr:to>
      <xdr:col>5</xdr:col>
      <xdr:colOff>762000</xdr:colOff>
      <xdr:row>48</xdr:row>
      <xdr:rowOff>257175</xdr:rowOff>
    </xdr:to>
    <xdr:sp macro="" textlink="">
      <xdr:nvSpPr>
        <xdr:cNvPr id="58" name="四角形: 角を丸くする 57">
          <a:extLst>
            <a:ext uri="{FF2B5EF4-FFF2-40B4-BE49-F238E27FC236}">
              <a16:creationId xmlns:a16="http://schemas.microsoft.com/office/drawing/2014/main" id="{5CBB399E-6287-495F-B067-80CA9F8E491F}"/>
            </a:ext>
          </a:extLst>
        </xdr:cNvPr>
        <xdr:cNvSpPr/>
      </xdr:nvSpPr>
      <xdr:spPr>
        <a:xfrm>
          <a:off x="5029200" y="14735175"/>
          <a:ext cx="304800" cy="219075"/>
        </a:xfrm>
        <a:prstGeom prst="roundRect">
          <a:avLst>
            <a:gd name="adj" fmla="val 2143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381000</xdr:colOff>
      <xdr:row>27</xdr:row>
      <xdr:rowOff>0</xdr:rowOff>
    </xdr:from>
    <xdr:to>
      <xdr:col>2</xdr:col>
      <xdr:colOff>247650</xdr:colOff>
      <xdr:row>28</xdr:row>
      <xdr:rowOff>142875</xdr:rowOff>
    </xdr:to>
    <xdr:sp macro="" textlink="">
      <xdr:nvSpPr>
        <xdr:cNvPr id="67" name="楕円 66">
          <a:extLst>
            <a:ext uri="{FF2B5EF4-FFF2-40B4-BE49-F238E27FC236}">
              <a16:creationId xmlns:a16="http://schemas.microsoft.com/office/drawing/2014/main" id="{BBDF895F-66D3-4370-9A12-2B9748A574C6}"/>
            </a:ext>
          </a:extLst>
        </xdr:cNvPr>
        <xdr:cNvSpPr/>
      </xdr:nvSpPr>
      <xdr:spPr>
        <a:xfrm>
          <a:off x="1295400" y="5600700"/>
          <a:ext cx="781050" cy="31432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6</xdr:col>
      <xdr:colOff>609601</xdr:colOff>
      <xdr:row>3</xdr:row>
      <xdr:rowOff>104775</xdr:rowOff>
    </xdr:from>
    <xdr:to>
      <xdr:col>6</xdr:col>
      <xdr:colOff>857251</xdr:colOff>
      <xdr:row>4</xdr:row>
      <xdr:rowOff>9525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06E47F2C-96F0-4D5A-8505-6D42E394643E}"/>
            </a:ext>
          </a:extLst>
        </xdr:cNvPr>
        <xdr:cNvSpPr txBox="1"/>
      </xdr:nvSpPr>
      <xdr:spPr>
        <a:xfrm>
          <a:off x="6096001" y="638175"/>
          <a:ext cx="247650" cy="171450"/>
        </a:xfrm>
        <a:prstGeom prst="rect">
          <a:avLst/>
        </a:prstGeom>
        <a:solidFill>
          <a:srgbClr val="FFFF00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b="1" kern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A  </a:t>
          </a:r>
          <a:endParaRPr kumimoji="1" lang="ja-JP" altLang="en-US" sz="1200" b="1" kern="12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</xdr:col>
      <xdr:colOff>371476</xdr:colOff>
      <xdr:row>4</xdr:row>
      <xdr:rowOff>238125</xdr:rowOff>
    </xdr:from>
    <xdr:to>
      <xdr:col>1</xdr:col>
      <xdr:colOff>619126</xdr:colOff>
      <xdr:row>5</xdr:row>
      <xdr:rowOff>142875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7D4B5A58-B8A5-46C4-8DE8-1E9CC7672C97}"/>
            </a:ext>
          </a:extLst>
        </xdr:cNvPr>
        <xdr:cNvSpPr txBox="1"/>
      </xdr:nvSpPr>
      <xdr:spPr>
        <a:xfrm>
          <a:off x="1285876" y="1038225"/>
          <a:ext cx="247650" cy="171450"/>
        </a:xfrm>
        <a:prstGeom prst="rect">
          <a:avLst/>
        </a:prstGeom>
        <a:solidFill>
          <a:srgbClr val="FFFF00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 kern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Ｂ</a:t>
          </a:r>
          <a:r>
            <a:rPr kumimoji="1" lang="en-US" altLang="ja-JP" sz="1200" b="1" kern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</a:t>
          </a:r>
          <a:endParaRPr kumimoji="1" lang="ja-JP" altLang="en-US" sz="1200" b="1" kern="12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</xdr:col>
      <xdr:colOff>409576</xdr:colOff>
      <xdr:row>7</xdr:row>
      <xdr:rowOff>28575</xdr:rowOff>
    </xdr:from>
    <xdr:to>
      <xdr:col>3</xdr:col>
      <xdr:colOff>657226</xdr:colOff>
      <xdr:row>7</xdr:row>
      <xdr:rowOff>200025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05DF8010-7FD5-47EB-B755-173E4216FD46}"/>
            </a:ext>
          </a:extLst>
        </xdr:cNvPr>
        <xdr:cNvSpPr txBox="1"/>
      </xdr:nvSpPr>
      <xdr:spPr>
        <a:xfrm>
          <a:off x="3152776" y="1628775"/>
          <a:ext cx="247650" cy="171450"/>
        </a:xfrm>
        <a:prstGeom prst="rect">
          <a:avLst/>
        </a:prstGeom>
        <a:solidFill>
          <a:srgbClr val="FFFF00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 kern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Ｃ　　　</a:t>
          </a:r>
          <a:r>
            <a:rPr kumimoji="1" lang="en-US" altLang="ja-JP" sz="1200" b="1" kern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</a:t>
          </a:r>
          <a:endParaRPr kumimoji="1" lang="ja-JP" altLang="en-US" sz="1200" b="1" kern="12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</xdr:col>
      <xdr:colOff>123825</xdr:colOff>
      <xdr:row>19</xdr:row>
      <xdr:rowOff>47625</xdr:rowOff>
    </xdr:from>
    <xdr:to>
      <xdr:col>2</xdr:col>
      <xdr:colOff>371475</xdr:colOff>
      <xdr:row>20</xdr:row>
      <xdr:rowOff>47625</xdr:rowOff>
    </xdr:to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0139941D-796F-43A7-96F8-9338A16C93BD}"/>
            </a:ext>
          </a:extLst>
        </xdr:cNvPr>
        <xdr:cNvSpPr txBox="1"/>
      </xdr:nvSpPr>
      <xdr:spPr>
        <a:xfrm>
          <a:off x="1952625" y="4276725"/>
          <a:ext cx="247650" cy="171450"/>
        </a:xfrm>
        <a:prstGeom prst="rect">
          <a:avLst/>
        </a:prstGeom>
        <a:solidFill>
          <a:srgbClr val="FFFF00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 kern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Ｄ　　　</a:t>
          </a:r>
          <a:r>
            <a:rPr kumimoji="1" lang="en-US" altLang="ja-JP" sz="1200" b="1" kern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</a:t>
          </a:r>
          <a:endParaRPr kumimoji="1" lang="ja-JP" altLang="en-US" sz="1200" b="1" kern="12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0</xdr:col>
      <xdr:colOff>304800</xdr:colOff>
      <xdr:row>41</xdr:row>
      <xdr:rowOff>57150</xdr:rowOff>
    </xdr:from>
    <xdr:to>
      <xdr:col>0</xdr:col>
      <xdr:colOff>638175</xdr:colOff>
      <xdr:row>41</xdr:row>
      <xdr:rowOff>266700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7B90121E-EF0A-4F52-952F-F7AFBE7476AE}"/>
            </a:ext>
          </a:extLst>
        </xdr:cNvPr>
        <xdr:cNvSpPr txBox="1"/>
      </xdr:nvSpPr>
      <xdr:spPr>
        <a:xfrm>
          <a:off x="304800" y="9410700"/>
          <a:ext cx="333375" cy="209550"/>
        </a:xfrm>
        <a:prstGeom prst="rect">
          <a:avLst/>
        </a:prstGeom>
        <a:solidFill>
          <a:srgbClr val="FFFF00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 kern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Ｂ</a:t>
          </a:r>
          <a:r>
            <a:rPr kumimoji="1" lang="en-US" altLang="ja-JP" sz="1200" b="1" kern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</a:t>
          </a:r>
          <a:endParaRPr kumimoji="1" lang="ja-JP" altLang="en-US" sz="1200" b="1" kern="12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0</xdr:col>
      <xdr:colOff>285750</xdr:colOff>
      <xdr:row>53</xdr:row>
      <xdr:rowOff>28576</xdr:rowOff>
    </xdr:from>
    <xdr:to>
      <xdr:col>11</xdr:col>
      <xdr:colOff>720848</xdr:colOff>
      <xdr:row>62</xdr:row>
      <xdr:rowOff>266701</xdr:rowOff>
    </xdr:to>
    <xdr:grpSp>
      <xdr:nvGrpSpPr>
        <xdr:cNvPr id="30" name="グループ化 29">
          <a:extLst>
            <a:ext uri="{FF2B5EF4-FFF2-40B4-BE49-F238E27FC236}">
              <a16:creationId xmlns:a16="http://schemas.microsoft.com/office/drawing/2014/main" id="{E0807E83-C486-FA29-7830-6439C7A4C853}"/>
            </a:ext>
          </a:extLst>
        </xdr:cNvPr>
        <xdr:cNvGrpSpPr/>
      </xdr:nvGrpSpPr>
      <xdr:grpSpPr>
        <a:xfrm>
          <a:off x="285750" y="13830301"/>
          <a:ext cx="10493498" cy="3067050"/>
          <a:chOff x="285750" y="13373101"/>
          <a:chExt cx="10493498" cy="3067050"/>
        </a:xfrm>
      </xdr:grpSpPr>
      <xdr:pic>
        <xdr:nvPicPr>
          <xdr:cNvPr id="8" name="図 7">
            <a:extLst>
              <a:ext uri="{FF2B5EF4-FFF2-40B4-BE49-F238E27FC236}">
                <a16:creationId xmlns:a16="http://schemas.microsoft.com/office/drawing/2014/main" id="{7625A2DD-09AF-05BF-EE82-12C4C7533A0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285750" y="13373101"/>
            <a:ext cx="10493498" cy="3067050"/>
          </a:xfrm>
          <a:prstGeom prst="rect">
            <a:avLst/>
          </a:prstGeom>
        </xdr:spPr>
      </xdr:pic>
      <xdr:sp macro="" textlink="">
        <xdr:nvSpPr>
          <xdr:cNvPr id="4" name="四角形: 角を丸くする 3">
            <a:extLst>
              <a:ext uri="{FF2B5EF4-FFF2-40B4-BE49-F238E27FC236}">
                <a16:creationId xmlns:a16="http://schemas.microsoft.com/office/drawing/2014/main" id="{303AADA5-186E-48FF-B324-B40F9181573D}"/>
              </a:ext>
            </a:extLst>
          </xdr:cNvPr>
          <xdr:cNvSpPr/>
        </xdr:nvSpPr>
        <xdr:spPr>
          <a:xfrm>
            <a:off x="8610600" y="13639800"/>
            <a:ext cx="2009775" cy="2495550"/>
          </a:xfrm>
          <a:prstGeom prst="roundRect">
            <a:avLst>
              <a:gd name="adj" fmla="val 1939"/>
            </a:avLst>
          </a:prstGeom>
          <a:noFill/>
          <a:ln w="57150">
            <a:solidFill>
              <a:srgbClr val="FFFF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 kern="1200"/>
          </a:p>
        </xdr:txBody>
      </xdr:sp>
      <xdr:sp macro="" textlink="">
        <xdr:nvSpPr>
          <xdr:cNvPr id="5" name="四角形: 角を丸くする 4">
            <a:extLst>
              <a:ext uri="{FF2B5EF4-FFF2-40B4-BE49-F238E27FC236}">
                <a16:creationId xmlns:a16="http://schemas.microsoft.com/office/drawing/2014/main" id="{4C0DF05F-C71A-422A-AEC1-484CB9C19A2F}"/>
              </a:ext>
            </a:extLst>
          </xdr:cNvPr>
          <xdr:cNvSpPr/>
        </xdr:nvSpPr>
        <xdr:spPr>
          <a:xfrm>
            <a:off x="7115175" y="13573125"/>
            <a:ext cx="933450" cy="2695575"/>
          </a:xfrm>
          <a:prstGeom prst="roundRect">
            <a:avLst>
              <a:gd name="adj" fmla="val 0"/>
            </a:avLst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 kern="1200"/>
          </a:p>
        </xdr:txBody>
      </xdr:sp>
    </xdr:grpSp>
    <xdr:clientData/>
  </xdr:twoCellAnchor>
  <xdr:twoCellAnchor>
    <xdr:from>
      <xdr:col>4</xdr:col>
      <xdr:colOff>409575</xdr:colOff>
      <xdr:row>64</xdr:row>
      <xdr:rowOff>19052</xdr:rowOff>
    </xdr:from>
    <xdr:to>
      <xdr:col>5</xdr:col>
      <xdr:colOff>381001</xdr:colOff>
      <xdr:row>64</xdr:row>
      <xdr:rowOff>295276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8083F619-824F-422B-A937-20D1C11B8425}"/>
            </a:ext>
          </a:extLst>
        </xdr:cNvPr>
        <xdr:cNvSpPr/>
      </xdr:nvSpPr>
      <xdr:spPr>
        <a:xfrm>
          <a:off x="4067175" y="16821152"/>
          <a:ext cx="885826" cy="276224"/>
        </a:xfrm>
        <a:prstGeom prst="roundRect">
          <a:avLst>
            <a:gd name="adj" fmla="val 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7</xdr:col>
      <xdr:colOff>809625</xdr:colOff>
      <xdr:row>66</xdr:row>
      <xdr:rowOff>19050</xdr:rowOff>
    </xdr:from>
    <xdr:to>
      <xdr:col>10</xdr:col>
      <xdr:colOff>438150</xdr:colOff>
      <xdr:row>66</xdr:row>
      <xdr:rowOff>295275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7B2FDBC7-E6E5-4278-91FC-6749E5221243}"/>
            </a:ext>
          </a:extLst>
        </xdr:cNvPr>
        <xdr:cNvSpPr/>
      </xdr:nvSpPr>
      <xdr:spPr>
        <a:xfrm>
          <a:off x="7210425" y="17449800"/>
          <a:ext cx="2371725" cy="276225"/>
        </a:xfrm>
        <a:prstGeom prst="roundRect">
          <a:avLst>
            <a:gd name="adj" fmla="val 1939"/>
          </a:avLst>
        </a:prstGeom>
        <a:noFill/>
        <a:ln w="57150">
          <a:solidFill>
            <a:srgbClr val="FFFF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 editAs="oneCell">
    <xdr:from>
      <xdr:col>1</xdr:col>
      <xdr:colOff>38100</xdr:colOff>
      <xdr:row>67</xdr:row>
      <xdr:rowOff>66675</xdr:rowOff>
    </xdr:from>
    <xdr:to>
      <xdr:col>5</xdr:col>
      <xdr:colOff>10032</xdr:colOff>
      <xdr:row>71</xdr:row>
      <xdr:rowOff>76378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D723C27E-1256-E628-55E6-AB47A3982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2500" y="17811750"/>
          <a:ext cx="3629532" cy="1267002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0</xdr:col>
      <xdr:colOff>890587</xdr:colOff>
      <xdr:row>74</xdr:row>
      <xdr:rowOff>28575</xdr:rowOff>
    </xdr:from>
    <xdr:to>
      <xdr:col>4</xdr:col>
      <xdr:colOff>881061</xdr:colOff>
      <xdr:row>82</xdr:row>
      <xdr:rowOff>248032</xdr:rowOff>
    </xdr:to>
    <xdr:grpSp>
      <xdr:nvGrpSpPr>
        <xdr:cNvPr id="28" name="グループ化 27">
          <a:extLst>
            <a:ext uri="{FF2B5EF4-FFF2-40B4-BE49-F238E27FC236}">
              <a16:creationId xmlns:a16="http://schemas.microsoft.com/office/drawing/2014/main" id="{6FDC1B25-0849-906E-8271-7CD4FA0E77EF}"/>
            </a:ext>
          </a:extLst>
        </xdr:cNvPr>
        <xdr:cNvGrpSpPr/>
      </xdr:nvGrpSpPr>
      <xdr:grpSpPr>
        <a:xfrm>
          <a:off x="890587" y="20431125"/>
          <a:ext cx="3648074" cy="2734057"/>
          <a:chOff x="890587" y="19659600"/>
          <a:chExt cx="3648074" cy="2734057"/>
        </a:xfrm>
      </xdr:grpSpPr>
      <xdr:pic>
        <xdr:nvPicPr>
          <xdr:cNvPr id="12" name="図 11">
            <a:extLst>
              <a:ext uri="{FF2B5EF4-FFF2-40B4-BE49-F238E27FC236}">
                <a16:creationId xmlns:a16="http://schemas.microsoft.com/office/drawing/2014/main" id="{B77A5B02-E115-83E4-755D-A95452C5BA6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923674" y="19659600"/>
            <a:ext cx="3581900" cy="2734057"/>
          </a:xfrm>
          <a:prstGeom prst="rect">
            <a:avLst/>
          </a:prstGeom>
          <a:ln>
            <a:solidFill>
              <a:sysClr val="windowText" lastClr="000000"/>
            </a:solidFill>
          </a:ln>
        </xdr:spPr>
      </xdr:pic>
      <xdr:sp macro="" textlink="">
        <xdr:nvSpPr>
          <xdr:cNvPr id="19" name="四角形: 角を丸くする 18">
            <a:extLst>
              <a:ext uri="{FF2B5EF4-FFF2-40B4-BE49-F238E27FC236}">
                <a16:creationId xmlns:a16="http://schemas.microsoft.com/office/drawing/2014/main" id="{D08B8BD4-CE46-4138-8F28-BD7B12AC3BCF}"/>
              </a:ext>
            </a:extLst>
          </xdr:cNvPr>
          <xdr:cNvSpPr/>
        </xdr:nvSpPr>
        <xdr:spPr>
          <a:xfrm>
            <a:off x="890587" y="19897725"/>
            <a:ext cx="3648074" cy="1009650"/>
          </a:xfrm>
          <a:prstGeom prst="roundRect">
            <a:avLst>
              <a:gd name="adj" fmla="val 0"/>
            </a:avLst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 kern="1200"/>
          </a:p>
        </xdr:txBody>
      </xdr:sp>
      <xdr:sp macro="" textlink="">
        <xdr:nvSpPr>
          <xdr:cNvPr id="21" name="四角形: 角を丸くする 20">
            <a:extLst>
              <a:ext uri="{FF2B5EF4-FFF2-40B4-BE49-F238E27FC236}">
                <a16:creationId xmlns:a16="http://schemas.microsoft.com/office/drawing/2014/main" id="{72F29662-8BB0-4B84-BC3E-CE0C661E8ACD}"/>
              </a:ext>
            </a:extLst>
          </xdr:cNvPr>
          <xdr:cNvSpPr/>
        </xdr:nvSpPr>
        <xdr:spPr>
          <a:xfrm>
            <a:off x="890587" y="21145500"/>
            <a:ext cx="3648074" cy="266700"/>
          </a:xfrm>
          <a:prstGeom prst="roundRect">
            <a:avLst>
              <a:gd name="adj" fmla="val 0"/>
            </a:avLst>
          </a:prstGeom>
          <a:noFill/>
          <a:ln w="28575">
            <a:solidFill>
              <a:srgbClr val="0070C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 kern="1200"/>
          </a:p>
        </xdr:txBody>
      </xdr:sp>
      <xdr:sp macro="" textlink="">
        <xdr:nvSpPr>
          <xdr:cNvPr id="22" name="四角形: 角を丸くする 21">
            <a:extLst>
              <a:ext uri="{FF2B5EF4-FFF2-40B4-BE49-F238E27FC236}">
                <a16:creationId xmlns:a16="http://schemas.microsoft.com/office/drawing/2014/main" id="{0C508AB7-A0A4-4E87-8148-71712F66FAF0}"/>
              </a:ext>
            </a:extLst>
          </xdr:cNvPr>
          <xdr:cNvSpPr/>
        </xdr:nvSpPr>
        <xdr:spPr>
          <a:xfrm>
            <a:off x="890587" y="21621750"/>
            <a:ext cx="3648074" cy="266700"/>
          </a:xfrm>
          <a:prstGeom prst="roundRect">
            <a:avLst>
              <a:gd name="adj" fmla="val 0"/>
            </a:avLst>
          </a:prstGeom>
          <a:noFill/>
          <a:ln w="28575">
            <a:solidFill>
              <a:schemeClr val="accent6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 kern="1200"/>
          </a:p>
        </xdr:txBody>
      </xdr:sp>
    </xdr:grpSp>
    <xdr:clientData/>
  </xdr:twoCellAnchor>
  <xdr:twoCellAnchor>
    <xdr:from>
      <xdr:col>6</xdr:col>
      <xdr:colOff>19050</xdr:colOff>
      <xdr:row>74</xdr:row>
      <xdr:rowOff>28575</xdr:rowOff>
    </xdr:from>
    <xdr:to>
      <xdr:col>11</xdr:col>
      <xdr:colOff>95899</xdr:colOff>
      <xdr:row>79</xdr:row>
      <xdr:rowOff>66900</xdr:rowOff>
    </xdr:to>
    <xdr:grpSp>
      <xdr:nvGrpSpPr>
        <xdr:cNvPr id="32" name="グループ化 31">
          <a:extLst>
            <a:ext uri="{FF2B5EF4-FFF2-40B4-BE49-F238E27FC236}">
              <a16:creationId xmlns:a16="http://schemas.microsoft.com/office/drawing/2014/main" id="{6BA39738-9739-7FDF-BFCC-40B739151EC8}"/>
            </a:ext>
          </a:extLst>
        </xdr:cNvPr>
        <xdr:cNvGrpSpPr/>
      </xdr:nvGrpSpPr>
      <xdr:grpSpPr>
        <a:xfrm>
          <a:off x="5505450" y="20431125"/>
          <a:ext cx="4648849" cy="1609950"/>
          <a:chOff x="5505450" y="19659600"/>
          <a:chExt cx="4648849" cy="1609950"/>
        </a:xfrm>
      </xdr:grpSpPr>
      <xdr:pic>
        <xdr:nvPicPr>
          <xdr:cNvPr id="18" name="図 17">
            <a:extLst>
              <a:ext uri="{FF2B5EF4-FFF2-40B4-BE49-F238E27FC236}">
                <a16:creationId xmlns:a16="http://schemas.microsoft.com/office/drawing/2014/main" id="{013198E7-C2F3-71CD-257B-2C34E2159AF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/>
          <a:stretch>
            <a:fillRect/>
          </a:stretch>
        </xdr:blipFill>
        <xdr:spPr>
          <a:xfrm>
            <a:off x="5505450" y="19659600"/>
            <a:ext cx="4648849" cy="1609950"/>
          </a:xfrm>
          <a:prstGeom prst="rect">
            <a:avLst/>
          </a:prstGeom>
          <a:ln>
            <a:solidFill>
              <a:sysClr val="windowText" lastClr="000000"/>
            </a:solidFill>
          </a:ln>
        </xdr:spPr>
      </xdr:pic>
      <xdr:sp macro="" textlink="">
        <xdr:nvSpPr>
          <xdr:cNvPr id="20" name="四角形: 角を丸くする 19">
            <a:extLst>
              <a:ext uri="{FF2B5EF4-FFF2-40B4-BE49-F238E27FC236}">
                <a16:creationId xmlns:a16="http://schemas.microsoft.com/office/drawing/2014/main" id="{F2DCD5BC-FEB6-4468-A57A-E04FF0250C68}"/>
              </a:ext>
            </a:extLst>
          </xdr:cNvPr>
          <xdr:cNvSpPr/>
        </xdr:nvSpPr>
        <xdr:spPr>
          <a:xfrm>
            <a:off x="7153276" y="19816875"/>
            <a:ext cx="942974" cy="1352550"/>
          </a:xfrm>
          <a:prstGeom prst="roundRect">
            <a:avLst>
              <a:gd name="adj" fmla="val 0"/>
            </a:avLst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 kern="1200"/>
          </a:p>
        </xdr:txBody>
      </xdr:sp>
      <xdr:sp macro="" textlink="">
        <xdr:nvSpPr>
          <xdr:cNvPr id="23" name="四角形: 角を丸くする 22">
            <a:extLst>
              <a:ext uri="{FF2B5EF4-FFF2-40B4-BE49-F238E27FC236}">
                <a16:creationId xmlns:a16="http://schemas.microsoft.com/office/drawing/2014/main" id="{E065FA8A-7ED1-4CC5-802E-BA5875CD0764}"/>
              </a:ext>
            </a:extLst>
          </xdr:cNvPr>
          <xdr:cNvSpPr/>
        </xdr:nvSpPr>
        <xdr:spPr>
          <a:xfrm>
            <a:off x="8134351" y="19816875"/>
            <a:ext cx="942974" cy="1352550"/>
          </a:xfrm>
          <a:prstGeom prst="roundRect">
            <a:avLst>
              <a:gd name="adj" fmla="val 0"/>
            </a:avLst>
          </a:prstGeom>
          <a:noFill/>
          <a:ln w="28575">
            <a:solidFill>
              <a:srgbClr val="0070C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 kern="1200"/>
          </a:p>
        </xdr:txBody>
      </xdr:sp>
      <xdr:sp macro="" textlink="">
        <xdr:nvSpPr>
          <xdr:cNvPr id="31" name="四角形: 角を丸くする 30">
            <a:extLst>
              <a:ext uri="{FF2B5EF4-FFF2-40B4-BE49-F238E27FC236}">
                <a16:creationId xmlns:a16="http://schemas.microsoft.com/office/drawing/2014/main" id="{49AB36AF-6E87-4E7B-9EBE-718D788771E0}"/>
              </a:ext>
            </a:extLst>
          </xdr:cNvPr>
          <xdr:cNvSpPr/>
        </xdr:nvSpPr>
        <xdr:spPr>
          <a:xfrm>
            <a:off x="9124951" y="19816875"/>
            <a:ext cx="942974" cy="1061925"/>
          </a:xfrm>
          <a:prstGeom prst="roundRect">
            <a:avLst>
              <a:gd name="adj" fmla="val 0"/>
            </a:avLst>
          </a:prstGeom>
          <a:noFill/>
          <a:ln w="28575">
            <a:solidFill>
              <a:schemeClr val="accent6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 kern="1200"/>
          </a:p>
        </xdr:txBody>
      </xdr:sp>
    </xdr:grpSp>
    <xdr:clientData/>
  </xdr:twoCellAnchor>
  <xdr:twoCellAnchor>
    <xdr:from>
      <xdr:col>5</xdr:col>
      <xdr:colOff>66675</xdr:colOff>
      <xdr:row>76</xdr:row>
      <xdr:rowOff>19050</xdr:rowOff>
    </xdr:from>
    <xdr:to>
      <xdr:col>5</xdr:col>
      <xdr:colOff>819150</xdr:colOff>
      <xdr:row>76</xdr:row>
      <xdr:rowOff>247650</xdr:rowOff>
    </xdr:to>
    <xdr:sp macro="" textlink="">
      <xdr:nvSpPr>
        <xdr:cNvPr id="33" name="矢印: 右 32">
          <a:extLst>
            <a:ext uri="{FF2B5EF4-FFF2-40B4-BE49-F238E27FC236}">
              <a16:creationId xmlns:a16="http://schemas.microsoft.com/office/drawing/2014/main" id="{A1E4327A-EDB0-4DD8-999E-7348DDA24DE3}"/>
            </a:ext>
          </a:extLst>
        </xdr:cNvPr>
        <xdr:cNvSpPr/>
      </xdr:nvSpPr>
      <xdr:spPr>
        <a:xfrm>
          <a:off x="4638675" y="20278725"/>
          <a:ext cx="752475" cy="228600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2</xdr:col>
      <xdr:colOff>628650</xdr:colOff>
      <xdr:row>67</xdr:row>
      <xdr:rowOff>295275</xdr:rowOff>
    </xdr:from>
    <xdr:to>
      <xdr:col>3</xdr:col>
      <xdr:colOff>47625</xdr:colOff>
      <xdr:row>68</xdr:row>
      <xdr:rowOff>295275</xdr:rowOff>
    </xdr:to>
    <xdr:sp macro="" textlink="">
      <xdr:nvSpPr>
        <xdr:cNvPr id="59" name="楕円 58">
          <a:extLst>
            <a:ext uri="{FF2B5EF4-FFF2-40B4-BE49-F238E27FC236}">
              <a16:creationId xmlns:a16="http://schemas.microsoft.com/office/drawing/2014/main" id="{0075B6A7-0A5F-4199-998A-57CF6FED0134}"/>
            </a:ext>
          </a:extLst>
        </xdr:cNvPr>
        <xdr:cNvSpPr/>
      </xdr:nvSpPr>
      <xdr:spPr>
        <a:xfrm>
          <a:off x="2457450" y="18040350"/>
          <a:ext cx="333375" cy="31432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 editAs="oneCell">
    <xdr:from>
      <xdr:col>6</xdr:col>
      <xdr:colOff>9525</xdr:colOff>
      <xdr:row>81</xdr:row>
      <xdr:rowOff>47625</xdr:rowOff>
    </xdr:from>
    <xdr:to>
      <xdr:col>11</xdr:col>
      <xdr:colOff>19689</xdr:colOff>
      <xdr:row>82</xdr:row>
      <xdr:rowOff>266774</xdr:rowOff>
    </xdr:to>
    <xdr:pic>
      <xdr:nvPicPr>
        <xdr:cNvPr id="69" name="図 68">
          <a:extLst>
            <a:ext uri="{FF2B5EF4-FFF2-40B4-BE49-F238E27FC236}">
              <a16:creationId xmlns:a16="http://schemas.microsoft.com/office/drawing/2014/main" id="{A8B78BAF-C206-AE76-68A7-8EF6DD113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495925" y="22193250"/>
          <a:ext cx="4582164" cy="533474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6</xdr:col>
      <xdr:colOff>38099</xdr:colOff>
      <xdr:row>75</xdr:row>
      <xdr:rowOff>228600</xdr:rowOff>
    </xdr:from>
    <xdr:to>
      <xdr:col>7</xdr:col>
      <xdr:colOff>714374</xdr:colOff>
      <xdr:row>76</xdr:row>
      <xdr:rowOff>238125</xdr:rowOff>
    </xdr:to>
    <xdr:sp macro="" textlink="">
      <xdr:nvSpPr>
        <xdr:cNvPr id="74" name="四角形: 角を丸くする 73">
          <a:extLst>
            <a:ext uri="{FF2B5EF4-FFF2-40B4-BE49-F238E27FC236}">
              <a16:creationId xmlns:a16="http://schemas.microsoft.com/office/drawing/2014/main" id="{B0128D34-6EC9-465B-83CE-E9E20C37E582}"/>
            </a:ext>
          </a:extLst>
        </xdr:cNvPr>
        <xdr:cNvSpPr/>
      </xdr:nvSpPr>
      <xdr:spPr>
        <a:xfrm>
          <a:off x="5524499" y="20488275"/>
          <a:ext cx="1590675" cy="323850"/>
        </a:xfrm>
        <a:prstGeom prst="roundRect">
          <a:avLst>
            <a:gd name="adj" fmla="val 2143"/>
          </a:avLst>
        </a:prstGeom>
        <a:noFill/>
        <a:ln w="28575">
          <a:solidFill>
            <a:srgbClr val="FFC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6</xdr:col>
      <xdr:colOff>104776</xdr:colOff>
      <xdr:row>81</xdr:row>
      <xdr:rowOff>66675</xdr:rowOff>
    </xdr:from>
    <xdr:to>
      <xdr:col>9</xdr:col>
      <xdr:colOff>800100</xdr:colOff>
      <xdr:row>82</xdr:row>
      <xdr:rowOff>76200</xdr:rowOff>
    </xdr:to>
    <xdr:sp macro="" textlink="">
      <xdr:nvSpPr>
        <xdr:cNvPr id="75" name="四角形: 角を丸くする 74">
          <a:extLst>
            <a:ext uri="{FF2B5EF4-FFF2-40B4-BE49-F238E27FC236}">
              <a16:creationId xmlns:a16="http://schemas.microsoft.com/office/drawing/2014/main" id="{0D4DED42-181D-4020-9434-BBA1AE5E8BB7}"/>
            </a:ext>
          </a:extLst>
        </xdr:cNvPr>
        <xdr:cNvSpPr/>
      </xdr:nvSpPr>
      <xdr:spPr>
        <a:xfrm>
          <a:off x="5591176" y="22212300"/>
          <a:ext cx="3438524" cy="323850"/>
        </a:xfrm>
        <a:prstGeom prst="roundRect">
          <a:avLst>
            <a:gd name="adj" fmla="val 2143"/>
          </a:avLst>
        </a:prstGeom>
        <a:noFill/>
        <a:ln w="28575">
          <a:solidFill>
            <a:srgbClr val="FFC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7</xdr:col>
      <xdr:colOff>261938</xdr:colOff>
      <xdr:row>79</xdr:row>
      <xdr:rowOff>190503</xdr:rowOff>
    </xdr:from>
    <xdr:to>
      <xdr:col>7</xdr:col>
      <xdr:colOff>619124</xdr:colOff>
      <xdr:row>80</xdr:row>
      <xdr:rowOff>242888</xdr:rowOff>
    </xdr:to>
    <xdr:sp macro="" textlink="">
      <xdr:nvSpPr>
        <xdr:cNvPr id="76" name="矢印: 右 75">
          <a:extLst>
            <a:ext uri="{FF2B5EF4-FFF2-40B4-BE49-F238E27FC236}">
              <a16:creationId xmlns:a16="http://schemas.microsoft.com/office/drawing/2014/main" id="{158DA683-C004-4E35-AD99-7DB53EB772AB}"/>
            </a:ext>
          </a:extLst>
        </xdr:cNvPr>
        <xdr:cNvSpPr/>
      </xdr:nvSpPr>
      <xdr:spPr>
        <a:xfrm rot="5400000">
          <a:off x="6657976" y="21712240"/>
          <a:ext cx="366710" cy="357186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5</xdr:col>
      <xdr:colOff>337298</xdr:colOff>
      <xdr:row>72</xdr:row>
      <xdr:rowOff>36979</xdr:rowOff>
    </xdr:from>
    <xdr:to>
      <xdr:col>6</xdr:col>
      <xdr:colOff>781050</xdr:colOff>
      <xdr:row>72</xdr:row>
      <xdr:rowOff>283508</xdr:rowOff>
    </xdr:to>
    <xdr:sp macro="" textlink="">
      <xdr:nvSpPr>
        <xdr:cNvPr id="77" name="四角形: 角を丸くする 76">
          <a:extLst>
            <a:ext uri="{FF2B5EF4-FFF2-40B4-BE49-F238E27FC236}">
              <a16:creationId xmlns:a16="http://schemas.microsoft.com/office/drawing/2014/main" id="{0E56BA81-2AD3-42B6-A5C7-FB4F2BC20858}"/>
            </a:ext>
          </a:extLst>
        </xdr:cNvPr>
        <xdr:cNvSpPr/>
      </xdr:nvSpPr>
      <xdr:spPr>
        <a:xfrm>
          <a:off x="4909298" y="19086979"/>
          <a:ext cx="1358152" cy="246529"/>
        </a:xfrm>
        <a:prstGeom prst="roundRect">
          <a:avLst>
            <a:gd name="adj" fmla="val 2143"/>
          </a:avLst>
        </a:prstGeom>
        <a:noFill/>
        <a:ln w="28575">
          <a:solidFill>
            <a:srgbClr val="FFC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0</xdr:col>
      <xdr:colOff>438150</xdr:colOff>
      <xdr:row>88</xdr:row>
      <xdr:rowOff>9525</xdr:rowOff>
    </xdr:from>
    <xdr:to>
      <xdr:col>10</xdr:col>
      <xdr:colOff>58373</xdr:colOff>
      <xdr:row>104</xdr:row>
      <xdr:rowOff>219806</xdr:rowOff>
    </xdr:to>
    <xdr:grpSp>
      <xdr:nvGrpSpPr>
        <xdr:cNvPr id="82" name="グループ化 81">
          <a:extLst>
            <a:ext uri="{FF2B5EF4-FFF2-40B4-BE49-F238E27FC236}">
              <a16:creationId xmlns:a16="http://schemas.microsoft.com/office/drawing/2014/main" id="{3E91C624-9181-B0E3-20C8-F61CB74D6904}"/>
            </a:ext>
          </a:extLst>
        </xdr:cNvPr>
        <xdr:cNvGrpSpPr/>
      </xdr:nvGrpSpPr>
      <xdr:grpSpPr>
        <a:xfrm>
          <a:off x="438150" y="24812625"/>
          <a:ext cx="8764223" cy="5239481"/>
          <a:chOff x="904875" y="23745825"/>
          <a:chExt cx="8764223" cy="5239481"/>
        </a:xfrm>
      </xdr:grpSpPr>
      <xdr:pic>
        <xdr:nvPicPr>
          <xdr:cNvPr id="78" name="図 77">
            <a:extLst>
              <a:ext uri="{FF2B5EF4-FFF2-40B4-BE49-F238E27FC236}">
                <a16:creationId xmlns:a16="http://schemas.microsoft.com/office/drawing/2014/main" id="{9B7DE7BB-1712-A8A8-5C02-E1F3EA53838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904875" y="23745825"/>
            <a:ext cx="8764223" cy="5239481"/>
          </a:xfrm>
          <a:prstGeom prst="rect">
            <a:avLst/>
          </a:prstGeom>
          <a:ln>
            <a:solidFill>
              <a:sysClr val="windowText" lastClr="000000"/>
            </a:solidFill>
          </a:ln>
        </xdr:spPr>
      </xdr:pic>
      <xdr:sp macro="" textlink="">
        <xdr:nvSpPr>
          <xdr:cNvPr id="79" name="四角形: 角を丸くする 78">
            <a:extLst>
              <a:ext uri="{FF2B5EF4-FFF2-40B4-BE49-F238E27FC236}">
                <a16:creationId xmlns:a16="http://schemas.microsoft.com/office/drawing/2014/main" id="{98D2FF28-4B64-4ED4-BD69-B5AAC790BB2A}"/>
              </a:ext>
            </a:extLst>
          </xdr:cNvPr>
          <xdr:cNvSpPr/>
        </xdr:nvSpPr>
        <xdr:spPr>
          <a:xfrm>
            <a:off x="914400" y="26346149"/>
            <a:ext cx="8705850" cy="1495425"/>
          </a:xfrm>
          <a:prstGeom prst="roundRect">
            <a:avLst>
              <a:gd name="adj" fmla="val 0"/>
            </a:avLst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 kern="1200"/>
          </a:p>
        </xdr:txBody>
      </xdr:sp>
      <xdr:sp macro="" textlink="">
        <xdr:nvSpPr>
          <xdr:cNvPr id="81" name="楕円 80">
            <a:extLst>
              <a:ext uri="{FF2B5EF4-FFF2-40B4-BE49-F238E27FC236}">
                <a16:creationId xmlns:a16="http://schemas.microsoft.com/office/drawing/2014/main" id="{9B2D1239-7651-487C-A578-E369AD289A68}"/>
              </a:ext>
            </a:extLst>
          </xdr:cNvPr>
          <xdr:cNvSpPr/>
        </xdr:nvSpPr>
        <xdr:spPr>
          <a:xfrm>
            <a:off x="2943225" y="27527250"/>
            <a:ext cx="1228725" cy="314325"/>
          </a:xfrm>
          <a:prstGeom prst="ellipse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 kern="1200"/>
          </a:p>
        </xdr:txBody>
      </xdr:sp>
    </xdr:grpSp>
    <xdr:clientData/>
  </xdr:twoCellAnchor>
  <xdr:twoCellAnchor>
    <xdr:from>
      <xdr:col>2</xdr:col>
      <xdr:colOff>276225</xdr:colOff>
      <xdr:row>101</xdr:row>
      <xdr:rowOff>95250</xdr:rowOff>
    </xdr:from>
    <xdr:to>
      <xdr:col>4</xdr:col>
      <xdr:colOff>485775</xdr:colOff>
      <xdr:row>104</xdr:row>
      <xdr:rowOff>76200</xdr:rowOff>
    </xdr:to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B7D5347B-19CF-4F9D-B679-3978B5FE23B3}"/>
            </a:ext>
          </a:extLst>
        </xdr:cNvPr>
        <xdr:cNvSpPr txBox="1"/>
      </xdr:nvSpPr>
      <xdr:spPr>
        <a:xfrm>
          <a:off x="2105025" y="28984575"/>
          <a:ext cx="2038350" cy="9239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kern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別紙内訳書として</a:t>
          </a:r>
          <a:endParaRPr kumimoji="1" lang="en-US" altLang="ja-JP" sz="1400" kern="12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400" kern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貴社のものを</a:t>
          </a:r>
          <a:endParaRPr kumimoji="1" lang="en-US" altLang="ja-JP" sz="1400" kern="12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400" kern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ご用意ください。</a:t>
          </a:r>
          <a:endParaRPr kumimoji="1" lang="en-US" altLang="ja-JP" sz="1400" kern="12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10\Downloads\Desktop\&#25903;&#25173;&#20869;&#35379;&#26360;\&#12486;&#12531;&#12503;&#12524;\M'av&#28006;&#23433;EAST%20&#8544;&#65288;&#27211;&#26412;&#12373;&#12435;&#65289;\&#25903;&#25173;&#20869;&#35379;&#26360;(M'av&#28006;&#23433;EAST%20&#8544;).xlsm" TargetMode="External"/><Relationship Id="rId1" Type="http://schemas.openxmlformats.org/officeDocument/2006/relationships/externalLinkPath" Target="/Users/user10/Downloads/Desktop/&#25903;&#25173;&#20869;&#35379;&#26360;/&#12486;&#12531;&#12503;&#12524;/M'av&#28006;&#23433;EAST%20&#8544;&#65288;&#27211;&#26412;&#12373;&#12435;&#65289;/&#25903;&#25173;&#20869;&#35379;&#26360;(M'av&#28006;&#23433;EAST%20&#8544;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'av浦安202407"/>
      <sheetName val="M'av浦安サンプル"/>
      <sheetName val="M'av浦安20240８"/>
      <sheetName val="科目リスト"/>
      <sheetName val="業者リスト"/>
      <sheetName val="日付リスト"/>
      <sheetName val="種別"/>
      <sheetName val="支払内訳書(M'av浦安EAST Ⅰ)"/>
    </sheetNames>
    <sheetDataSet>
      <sheetData sheetId="0" refreshError="1"/>
      <sheetData sheetId="1" refreshError="1"/>
      <sheetData sheetId="2" refreshError="1"/>
      <sheetData sheetId="3"/>
      <sheetData sheetId="4">
        <row r="1">
          <cell r="B1">
            <v>1</v>
          </cell>
        </row>
      </sheetData>
      <sheetData sheetId="5">
        <row r="2">
          <cell r="B2">
            <v>45412</v>
          </cell>
        </row>
        <row r="3">
          <cell r="B3">
            <v>45443</v>
          </cell>
        </row>
        <row r="4">
          <cell r="B4">
            <v>45471</v>
          </cell>
        </row>
        <row r="5">
          <cell r="B5">
            <v>45504</v>
          </cell>
        </row>
        <row r="6">
          <cell r="B6">
            <v>45534</v>
          </cell>
        </row>
        <row r="7">
          <cell r="B7">
            <v>45565</v>
          </cell>
        </row>
        <row r="8">
          <cell r="B8">
            <v>45596</v>
          </cell>
        </row>
        <row r="9">
          <cell r="B9">
            <v>45625</v>
          </cell>
        </row>
        <row r="10">
          <cell r="B10">
            <v>45653</v>
          </cell>
        </row>
        <row r="11">
          <cell r="B11">
            <v>45688</v>
          </cell>
        </row>
        <row r="12">
          <cell r="B12">
            <v>45716</v>
          </cell>
        </row>
        <row r="13">
          <cell r="B13">
            <v>45747</v>
          </cell>
        </row>
        <row r="14">
          <cell r="B14">
            <v>45777</v>
          </cell>
        </row>
        <row r="15">
          <cell r="B15">
            <v>45807</v>
          </cell>
        </row>
        <row r="16">
          <cell r="B16" t="str">
            <v>*****</v>
          </cell>
        </row>
        <row r="17">
          <cell r="B17" t="str">
            <v>*****</v>
          </cell>
        </row>
        <row r="18">
          <cell r="B18" t="str">
            <v>*****</v>
          </cell>
        </row>
        <row r="19">
          <cell r="B19" t="str">
            <v>*****</v>
          </cell>
        </row>
        <row r="20">
          <cell r="B20" t="str">
            <v>*****</v>
          </cell>
        </row>
        <row r="21">
          <cell r="B21" t="str">
            <v>*****</v>
          </cell>
        </row>
        <row r="22">
          <cell r="B22" t="str">
            <v>*****</v>
          </cell>
        </row>
        <row r="23">
          <cell r="B23" t="str">
            <v>*****</v>
          </cell>
        </row>
        <row r="24">
          <cell r="B24" t="str">
            <v>*****</v>
          </cell>
        </row>
        <row r="25">
          <cell r="B25" t="str">
            <v>*****</v>
          </cell>
        </row>
      </sheetData>
      <sheetData sheetId="6"/>
      <sheetData sheetId="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E8F219F-0D7B-4EA1-A4C9-6E743C990B5B}" name="テーブル1" displayName="テーブル1" ref="A2:B28">
  <autoFilter ref="A2:B28" xr:uid="{5954B900-7671-48B6-8E2F-D648392D9A1B}"/>
  <tableColumns count="2">
    <tableColumn id="1" xr3:uid="{184B442C-D58B-4AE0-82D8-79CA4D2ED51A}" name="列1" totalsRowLabel="集計">
      <calculatedColumnFormula>ROW()-2</calculatedColumnFormula>
    </tableColumn>
    <tableColumn id="2" xr3:uid="{C6D2EFEA-52E0-485A-B7CF-82DFEA67BCCE}" name="科目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34648-3E95-4F40-BE64-226CFE4FF1A2}">
  <sheetPr codeName="Sheet3">
    <tabColor theme="7" tint="0.79998168889431442"/>
  </sheetPr>
  <dimension ref="B1:R23"/>
  <sheetViews>
    <sheetView showGridLines="0" tabSelected="1" zoomScale="130" zoomScaleNormal="130" workbookViewId="0"/>
  </sheetViews>
  <sheetFormatPr defaultRowHeight="13.5"/>
  <cols>
    <col min="1" max="1" width="2.6328125" style="7" customWidth="1"/>
    <col min="2" max="2" width="8.08984375" style="7" bestFit="1" customWidth="1"/>
    <col min="3" max="3" width="27.7265625" style="7" customWidth="1"/>
    <col min="4" max="16" width="2.6328125" style="7" customWidth="1"/>
    <col min="17" max="17" width="34.26953125" style="7" customWidth="1"/>
    <col min="18" max="18" width="0" style="7" hidden="1" customWidth="1"/>
    <col min="19" max="16384" width="8.7265625" style="7"/>
  </cols>
  <sheetData>
    <row r="1" spans="2:18" ht="21">
      <c r="B1" s="16" t="s">
        <v>148</v>
      </c>
    </row>
    <row r="2" spans="2:18" ht="30" customHeight="1">
      <c r="B2" s="15" t="s">
        <v>147</v>
      </c>
    </row>
    <row r="3" spans="2:18" ht="19.5" customHeight="1">
      <c r="B3" s="57" t="s">
        <v>25</v>
      </c>
      <c r="C3" s="57"/>
      <c r="D3" s="57" t="s">
        <v>26</v>
      </c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Q3" s="14" t="s">
        <v>39</v>
      </c>
      <c r="R3" s="7">
        <f>SUM(R4:R12)</f>
        <v>7</v>
      </c>
    </row>
    <row r="4" spans="2:18" ht="34.5" customHeight="1">
      <c r="B4" s="58" t="s">
        <v>34</v>
      </c>
      <c r="C4" s="58"/>
      <c r="D4" s="67"/>
      <c r="E4" s="67"/>
      <c r="F4" s="12" t="s">
        <v>27</v>
      </c>
      <c r="G4" s="63"/>
      <c r="H4" s="64"/>
      <c r="I4" s="65"/>
      <c r="J4" s="10"/>
      <c r="K4" s="10"/>
      <c r="L4" s="10"/>
      <c r="M4" s="10"/>
      <c r="N4" s="10"/>
      <c r="O4" s="10"/>
      <c r="Q4" s="17" t="str">
        <f>IF(OR(D4="",G4=""),"←郵便番号を入力してください","")</f>
        <v>←郵便番号を入力してください</v>
      </c>
      <c r="R4" s="7">
        <f>IF(Q4="",0,1)</f>
        <v>1</v>
      </c>
    </row>
    <row r="5" spans="2:18" ht="34.5" customHeight="1">
      <c r="B5" s="58" t="s">
        <v>22</v>
      </c>
      <c r="C5" s="9" t="s">
        <v>33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Q5" s="17" t="str">
        <f>IF(D5="","←住所(地番まで)を入力してください","")</f>
        <v>←住所(地番まで)を入力してください</v>
      </c>
      <c r="R5" s="7">
        <f t="shared" ref="R5:R12" si="0">IF(Q5="",0,1)</f>
        <v>1</v>
      </c>
    </row>
    <row r="6" spans="2:18" ht="34.5" customHeight="1">
      <c r="B6" s="58"/>
      <c r="C6" s="9" t="s">
        <v>23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Q6" s="13" t="str">
        <f>IF(D6="","←建物名があれば入力してください","")</f>
        <v>←建物名があれば入力してください</v>
      </c>
    </row>
    <row r="7" spans="2:18" ht="34.5" customHeight="1">
      <c r="B7" s="58" t="s">
        <v>20</v>
      </c>
      <c r="C7" s="9" t="s">
        <v>35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Q7" s="17" t="str">
        <f>IF(D7="","←会社名を入力してください","")</f>
        <v>←会社名を入力してください</v>
      </c>
      <c r="R7" s="7">
        <f t="shared" si="0"/>
        <v>1</v>
      </c>
    </row>
    <row r="8" spans="2:18" ht="34.5" customHeight="1">
      <c r="B8" s="58"/>
      <c r="C8" s="9" t="s">
        <v>21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Q8" s="13" t="str">
        <f>IF(D8="","←営業所や支店名があれば入力してください","")</f>
        <v>←営業所や支店名があれば入力してください</v>
      </c>
    </row>
    <row r="9" spans="2:18" ht="34.5" customHeight="1">
      <c r="B9" s="58" t="s">
        <v>24</v>
      </c>
      <c r="C9" s="9" t="s">
        <v>36</v>
      </c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Q9" s="17" t="str">
        <f>IF(D9="","←役職名を入力してください","")</f>
        <v>←役職名を入力してください</v>
      </c>
      <c r="R9" s="7">
        <f t="shared" si="0"/>
        <v>1</v>
      </c>
    </row>
    <row r="10" spans="2:18" ht="34.5" customHeight="1">
      <c r="B10" s="58"/>
      <c r="C10" s="9" t="s">
        <v>37</v>
      </c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Q10" s="17" t="str">
        <f>IF(D10="","←氏名を入力してください","")</f>
        <v>←氏名を入力してください</v>
      </c>
      <c r="R10" s="7">
        <f t="shared" si="0"/>
        <v>1</v>
      </c>
    </row>
    <row r="11" spans="2:18" ht="34.5" customHeight="1">
      <c r="B11" s="59" t="s">
        <v>38</v>
      </c>
      <c r="C11" s="60"/>
      <c r="D11" s="67"/>
      <c r="E11" s="67"/>
      <c r="F11" s="11" t="s">
        <v>27</v>
      </c>
      <c r="G11" s="67"/>
      <c r="H11" s="67"/>
      <c r="I11" s="11" t="s">
        <v>27</v>
      </c>
      <c r="J11" s="63"/>
      <c r="K11" s="64"/>
      <c r="L11" s="65"/>
      <c r="M11" s="10"/>
      <c r="N11" s="10"/>
      <c r="O11" s="10"/>
      <c r="Q11" s="17" t="str">
        <f>IF(OR(D11="",G11="",J11=""),"←電話番号を入力してください","")</f>
        <v>←電話番号を入力してください</v>
      </c>
      <c r="R11" s="7">
        <f t="shared" si="0"/>
        <v>1</v>
      </c>
    </row>
    <row r="12" spans="2:18" ht="34.5" customHeight="1">
      <c r="B12" s="58" t="s">
        <v>50</v>
      </c>
      <c r="C12" s="58"/>
      <c r="D12" s="58" t="s">
        <v>29</v>
      </c>
      <c r="E12" s="58"/>
      <c r="F12" s="6"/>
      <c r="G12" s="8" t="s">
        <v>28</v>
      </c>
      <c r="H12" s="61"/>
      <c r="I12" s="61"/>
      <c r="J12" s="61"/>
      <c r="K12" s="61"/>
      <c r="L12" s="61"/>
      <c r="M12" s="61"/>
      <c r="N12" s="61"/>
      <c r="O12" s="62"/>
      <c r="Q12" s="17" t="str">
        <f>IF(F12="","←プルダウン（▼）で有・無を選択してください。",IF(AND(F12="有",H12=""),"←登録番号13桁を入力してください",""))</f>
        <v>←プルダウン（▼）で有・無を選択してください。</v>
      </c>
      <c r="R12" s="7">
        <f t="shared" si="0"/>
        <v>1</v>
      </c>
    </row>
    <row r="13" spans="2:18" ht="19.5" customHeight="1"/>
    <row r="14" spans="2:18" ht="19.5" customHeight="1"/>
    <row r="15" spans="2:18" ht="19.5" customHeight="1"/>
    <row r="16" spans="2:18" ht="19.5" customHeight="1"/>
    <row r="17" ht="19.5" customHeight="1"/>
    <row r="18" ht="19.5" customHeight="1"/>
    <row r="19" ht="19.5" customHeight="1"/>
    <row r="20" ht="19.5" customHeight="1"/>
    <row r="21" ht="19.5" customHeight="1"/>
    <row r="22" ht="19.5" customHeight="1"/>
    <row r="23" ht="19.5" customHeight="1"/>
  </sheetData>
  <sheetProtection sheet="1" objects="1" scenarios="1"/>
  <mergeCells count="21">
    <mergeCell ref="D3:O3"/>
    <mergeCell ref="D12:E12"/>
    <mergeCell ref="H12:O12"/>
    <mergeCell ref="G4:I4"/>
    <mergeCell ref="J11:L11"/>
    <mergeCell ref="D9:O9"/>
    <mergeCell ref="D10:O10"/>
    <mergeCell ref="D11:E11"/>
    <mergeCell ref="G11:H11"/>
    <mergeCell ref="D4:E4"/>
    <mergeCell ref="D5:O5"/>
    <mergeCell ref="D6:O6"/>
    <mergeCell ref="D7:O7"/>
    <mergeCell ref="D8:O8"/>
    <mergeCell ref="B3:C3"/>
    <mergeCell ref="B7:B8"/>
    <mergeCell ref="B5:B6"/>
    <mergeCell ref="B12:C12"/>
    <mergeCell ref="B9:B10"/>
    <mergeCell ref="B4:C4"/>
    <mergeCell ref="B11:C11"/>
  </mergeCells>
  <phoneticPr fontId="1"/>
  <dataValidations count="6">
    <dataValidation type="list" allowBlank="1" showInputMessage="1" showErrorMessage="1" sqref="F12" xr:uid="{B8542523-EAF3-4D74-B805-27A7EE86B175}">
      <formula1>"有,無"</formula1>
    </dataValidation>
    <dataValidation type="textLength" imeMode="halfAlpha" operator="equal" allowBlank="1" showInputMessage="1" showErrorMessage="1" error="3桁" sqref="D4:E4" xr:uid="{AAFEDEA5-8A60-4E24-BA6D-97ABDD0B5463}">
      <formula1>3</formula1>
    </dataValidation>
    <dataValidation type="textLength" imeMode="halfAlpha" operator="equal" allowBlank="1" showInputMessage="1" showErrorMessage="1" error="4桁" sqref="G4:I4" xr:uid="{B34F809B-BD34-48F6-9804-0E84D37D3C4E}">
      <formula1>4</formula1>
    </dataValidation>
    <dataValidation allowBlank="1" showInputMessage="1" showErrorMessage="1" prompt="なくても可" sqref="D8:O8" xr:uid="{3B499F44-9566-4B6A-8BE3-CBB90B3B4AC7}"/>
    <dataValidation type="textLength" imeMode="halfAlpha" operator="equal" allowBlank="1" showInputMessage="1" showErrorMessage="1" error="桁数が13桁になっていません" prompt="13桁" sqref="H12:O12" xr:uid="{AD7197FB-9AF0-462D-86D3-30B7BE410C3E}">
      <formula1>13</formula1>
    </dataValidation>
    <dataValidation imeMode="halfAlpha" allowBlank="1" showInputMessage="1" showErrorMessage="1" sqref="D11:E11 G11:H11 J11:L11" xr:uid="{3F2500BE-B1BB-4A12-83B4-1664E5FAC107}"/>
  </dataValidations>
  <pageMargins left="0.70866141732283472" right="0.70866141732283472" top="0.74803149606299213" bottom="0.74803149606299213" header="0.31496062992125984" footer="0.31496062992125984"/>
  <pageSetup paperSize="9" scale="130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E02CF-1F0F-4F5D-A1E8-1A14858E512C}">
  <sheetPr>
    <tabColor theme="7" tint="0.79998168889431442"/>
  </sheetPr>
  <dimension ref="B1:AC21"/>
  <sheetViews>
    <sheetView showGridLines="0" zoomScaleNormal="100" zoomScaleSheetLayoutView="110" workbookViewId="0"/>
  </sheetViews>
  <sheetFormatPr defaultRowHeight="17.25"/>
  <cols>
    <col min="1" max="1" width="1.7265625" style="21" customWidth="1"/>
    <col min="2" max="6" width="3.08984375" style="21" customWidth="1"/>
    <col min="7" max="7" width="4.36328125" style="21" customWidth="1"/>
    <col min="8" max="14" width="3.08984375" style="21" customWidth="1"/>
    <col min="15" max="15" width="4.26953125" style="21" customWidth="1"/>
    <col min="16" max="27" width="3.08984375" style="21" customWidth="1"/>
    <col min="28" max="28" width="51.26953125" style="34" customWidth="1"/>
    <col min="29" max="29" width="13.08984375" style="21" customWidth="1"/>
    <col min="30" max="35" width="3.08984375" style="21" customWidth="1"/>
    <col min="36" max="16384" width="8.7265625" style="21"/>
  </cols>
  <sheetData>
    <row r="1" spans="2:29" ht="28.5" customHeight="1">
      <c r="B1" s="27" t="s">
        <v>40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B1" s="34" t="s">
        <v>146</v>
      </c>
    </row>
    <row r="2" spans="2:29" ht="49.5" customHeight="1">
      <c r="B2" s="129" t="s">
        <v>18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</row>
    <row r="3" spans="2:29" s="20" customFormat="1" ht="21" customHeight="1">
      <c r="B3" s="130" t="s">
        <v>14</v>
      </c>
      <c r="C3" s="130"/>
      <c r="D3" s="130"/>
      <c r="E3" s="130"/>
      <c r="F3" s="130"/>
      <c r="G3" s="130"/>
      <c r="H3" s="130"/>
      <c r="I3" s="18"/>
      <c r="J3" s="18"/>
      <c r="K3" s="18"/>
      <c r="L3" s="18"/>
      <c r="M3" s="18"/>
      <c r="N3" s="18"/>
      <c r="O3" s="18"/>
      <c r="P3" s="18"/>
      <c r="Q3" s="18"/>
      <c r="R3" s="18"/>
      <c r="S3" s="19"/>
      <c r="T3" s="131" t="s">
        <v>138</v>
      </c>
      <c r="U3" s="131"/>
      <c r="V3" s="131"/>
      <c r="W3" s="132"/>
      <c r="X3" s="132"/>
      <c r="Y3" s="132"/>
      <c r="Z3" s="132"/>
      <c r="AB3" s="35" t="str">
        <f>IF(W3="","←「発行日」を入力してください","")</f>
        <v>←「発行日」を入力してください</v>
      </c>
    </row>
    <row r="4" spans="2:29" ht="21" customHeight="1">
      <c r="B4" s="133" t="s">
        <v>0</v>
      </c>
      <c r="C4" s="133"/>
      <c r="D4" s="133"/>
      <c r="E4" s="133"/>
      <c r="F4" s="133"/>
      <c r="G4" s="133"/>
      <c r="H4" s="133"/>
      <c r="S4" s="22"/>
      <c r="T4" s="23"/>
      <c r="U4" s="134" t="str">
        <f>IF(OR('①企業情報シート(提出不要)'!$F$12="無",'①企業情報シート(提出不要)'!$F$12=""),"","登録番号：")</f>
        <v/>
      </c>
      <c r="V4" s="134"/>
      <c r="W4" s="135" t="str">
        <f>IF(OR('①企業情報シート(提出不要)'!$F$12="無",'①企業情報シート(提出不要)'!$F$12=""),"","T"&amp;'①企業情報シート(提出不要)'!$H$12)</f>
        <v/>
      </c>
      <c r="X4" s="135"/>
      <c r="Y4" s="135"/>
      <c r="Z4" s="135"/>
    </row>
    <row r="5" spans="2:29" ht="13.5" customHeight="1">
      <c r="B5" s="133"/>
      <c r="C5" s="133"/>
      <c r="D5" s="133"/>
      <c r="E5" s="133"/>
      <c r="F5" s="133"/>
      <c r="G5" s="133"/>
      <c r="H5" s="133"/>
      <c r="Q5" s="136" t="s">
        <v>1</v>
      </c>
      <c r="R5" s="137"/>
      <c r="S5" s="138" t="str">
        <f>IF('①企業情報シート(提出不要)'!$G$4="","",CONCATENATE('①企業情報シート(提出不要)'!$D$4,'①企業情報シート(提出不要)'!$F$4,'①企業情報シート(提出不要)'!$G$4))</f>
        <v/>
      </c>
      <c r="T5" s="138"/>
      <c r="U5" s="138"/>
      <c r="V5" s="138"/>
      <c r="W5" s="138"/>
      <c r="X5" s="138"/>
      <c r="Y5" s="138"/>
      <c r="Z5" s="139"/>
      <c r="AB5" s="36" t="str">
        <f>IF('①企業情報シート(提出不要)'!R3=0,"","←「事前情報入力シート」に未記入事項があります。")</f>
        <v>←「事前情報入力シート」に未記入事項があります。</v>
      </c>
    </row>
    <row r="6" spans="2:29" ht="13.5" customHeight="1">
      <c r="B6" s="140" t="s">
        <v>137</v>
      </c>
      <c r="C6" s="140"/>
      <c r="D6" s="140"/>
      <c r="E6" s="141"/>
      <c r="F6" s="141"/>
      <c r="G6" s="141"/>
      <c r="H6" s="141"/>
      <c r="I6" s="141"/>
      <c r="J6" s="141"/>
      <c r="K6" s="141"/>
      <c r="L6" s="141"/>
      <c r="M6" s="141"/>
      <c r="Q6" s="120" t="s">
        <v>31</v>
      </c>
      <c r="R6" s="121"/>
      <c r="S6" s="124" t="str">
        <f>IF('①企業情報シート(提出不要)'!$D$5="","",IF(NOT('①企業情報シート(提出不要)'!$D$6=""),'①企業情報シート(提出不要)'!$D$5&amp;CHAR(10)&amp;" 　"&amp;'①企業情報シート(提出不要)'!$D$6,'①企業情報シート(提出不要)'!$D$5))</f>
        <v/>
      </c>
      <c r="T6" s="124"/>
      <c r="U6" s="124"/>
      <c r="V6" s="124"/>
      <c r="W6" s="124"/>
      <c r="X6" s="124"/>
      <c r="Y6" s="124"/>
      <c r="Z6" s="125"/>
      <c r="AB6" s="128" t="str">
        <f>IF(E6="","←「工事名称」を入力してください","")</f>
        <v>←「工事名称」を入力してください</v>
      </c>
    </row>
    <row r="7" spans="2:29" ht="13.5" customHeight="1" thickBot="1">
      <c r="B7" s="117"/>
      <c r="C7" s="117"/>
      <c r="D7" s="117"/>
      <c r="E7" s="127"/>
      <c r="F7" s="127"/>
      <c r="G7" s="127"/>
      <c r="H7" s="127"/>
      <c r="I7" s="127"/>
      <c r="J7" s="127"/>
      <c r="K7" s="127"/>
      <c r="L7" s="127"/>
      <c r="M7" s="127"/>
      <c r="Q7" s="120"/>
      <c r="R7" s="121"/>
      <c r="S7" s="124"/>
      <c r="T7" s="124"/>
      <c r="U7" s="124"/>
      <c r="V7" s="124"/>
      <c r="W7" s="124"/>
      <c r="X7" s="124"/>
      <c r="Y7" s="124"/>
      <c r="Z7" s="125"/>
      <c r="AB7" s="128"/>
    </row>
    <row r="8" spans="2:29" ht="13.5" customHeight="1">
      <c r="B8" s="116" t="s">
        <v>139</v>
      </c>
      <c r="C8" s="116"/>
      <c r="D8" s="116"/>
      <c r="E8" s="126"/>
      <c r="F8" s="126"/>
      <c r="G8" s="126"/>
      <c r="H8" s="126"/>
      <c r="I8" s="126"/>
      <c r="J8" s="126"/>
      <c r="K8" s="126"/>
      <c r="L8" s="126"/>
      <c r="M8" s="126"/>
      <c r="Q8" s="120" t="s">
        <v>32</v>
      </c>
      <c r="R8" s="121"/>
      <c r="S8" s="124" t="str">
        <f>IF('①企業情報シート(提出不要)'!$D$7="","",IF(NOT('①企業情報シート(提出不要)'!$D$8=""),'①企業情報シート(提出不要)'!$D$7&amp;CHAR(10)&amp;" 　"&amp;'①企業情報シート(提出不要)'!$D$8,'①企業情報シート(提出不要)'!$D$7))</f>
        <v/>
      </c>
      <c r="T8" s="124"/>
      <c r="U8" s="124"/>
      <c r="V8" s="124"/>
      <c r="W8" s="124"/>
      <c r="X8" s="124"/>
      <c r="Y8" s="124"/>
      <c r="Z8" s="125"/>
      <c r="AB8" s="128" t="str">
        <f>IF(E8="","←「工種」を入力してください","")</f>
        <v>←「工種」を入力してください</v>
      </c>
    </row>
    <row r="9" spans="2:29" ht="13.5" customHeight="1" thickBot="1">
      <c r="B9" s="117"/>
      <c r="C9" s="117"/>
      <c r="D9" s="117"/>
      <c r="E9" s="127"/>
      <c r="F9" s="127"/>
      <c r="G9" s="127"/>
      <c r="H9" s="127"/>
      <c r="I9" s="127"/>
      <c r="J9" s="127"/>
      <c r="K9" s="127"/>
      <c r="L9" s="127"/>
      <c r="M9" s="127"/>
      <c r="Q9" s="120"/>
      <c r="R9" s="121"/>
      <c r="S9" s="124"/>
      <c r="T9" s="124"/>
      <c r="U9" s="124"/>
      <c r="V9" s="124"/>
      <c r="W9" s="124"/>
      <c r="X9" s="124"/>
      <c r="Y9" s="124"/>
      <c r="Z9" s="125"/>
      <c r="AB9" s="128"/>
    </row>
    <row r="10" spans="2:29" ht="13.5" customHeight="1">
      <c r="B10" s="116" t="s">
        <v>59</v>
      </c>
      <c r="C10" s="116"/>
      <c r="D10" s="116"/>
      <c r="E10" s="118">
        <f>U20</f>
        <v>0</v>
      </c>
      <c r="F10" s="118"/>
      <c r="G10" s="118"/>
      <c r="H10" s="118"/>
      <c r="I10" s="118"/>
      <c r="J10" s="118"/>
      <c r="K10" s="118"/>
      <c r="L10" s="118"/>
      <c r="M10" s="118"/>
      <c r="Q10" s="120" t="s">
        <v>19</v>
      </c>
      <c r="R10" s="121"/>
      <c r="S10" s="122" t="str">
        <f>IF(AND('①企業情報シート(提出不要)'!$D$9="",'①企業情報シート(提出不要)'!$D$10=""),"",IF('①企業情報シート(提出不要)'!$D$9="",'①企業情報シート(提出不要)'!$D$10,'①企業情報シート(提出不要)'!$D$9&amp;"　"&amp;'①企業情報シート(提出不要)'!$D$10))</f>
        <v/>
      </c>
      <c r="T10" s="122"/>
      <c r="U10" s="122"/>
      <c r="V10" s="122"/>
      <c r="W10" s="122"/>
      <c r="X10" s="122"/>
      <c r="Y10" s="122"/>
      <c r="Z10" s="123" t="s">
        <v>17</v>
      </c>
    </row>
    <row r="11" spans="2:29" ht="13.5" customHeight="1" thickBot="1">
      <c r="B11" s="117"/>
      <c r="C11" s="117"/>
      <c r="D11" s="117"/>
      <c r="E11" s="119"/>
      <c r="F11" s="119"/>
      <c r="G11" s="119"/>
      <c r="H11" s="119"/>
      <c r="I11" s="119"/>
      <c r="J11" s="119"/>
      <c r="K11" s="119"/>
      <c r="L11" s="119"/>
      <c r="M11" s="119"/>
      <c r="Q11" s="120"/>
      <c r="R11" s="121"/>
      <c r="S11" s="122"/>
      <c r="T11" s="122"/>
      <c r="U11" s="122"/>
      <c r="V11" s="122"/>
      <c r="W11" s="122"/>
      <c r="X11" s="122"/>
      <c r="Y11" s="122"/>
      <c r="Z11" s="123"/>
    </row>
    <row r="12" spans="2:29" ht="20.25" customHeight="1">
      <c r="G12" s="28"/>
      <c r="H12" s="28"/>
      <c r="I12" s="108" t="s">
        <v>48</v>
      </c>
      <c r="J12" s="108"/>
      <c r="K12" s="108"/>
      <c r="L12" s="30"/>
      <c r="M12" s="29" t="s">
        <v>47</v>
      </c>
      <c r="Q12" s="109" t="s">
        <v>30</v>
      </c>
      <c r="R12" s="110"/>
      <c r="S12" s="111" t="str">
        <f>IF('①企業情報シート(提出不要)'!$J$11="","",CONCATENATE('①企業情報シート(提出不要)'!$D$11,'①企業情報シート(提出不要)'!$F$11,'①企業情報シート(提出不要)'!$G$11,'①企業情報シート(提出不要)'!$I$11,'①企業情報シート(提出不要)'!$J$11))</f>
        <v/>
      </c>
      <c r="T12" s="111"/>
      <c r="U12" s="111"/>
      <c r="V12" s="111"/>
      <c r="W12" s="111"/>
      <c r="X12" s="111"/>
      <c r="Y12" s="111"/>
      <c r="Z12" s="112"/>
      <c r="AB12" s="35" t="str">
        <f>IF(L12="","←「締切日」を入力してください","")</f>
        <v>←「締切日」を入力してください</v>
      </c>
    </row>
    <row r="13" spans="2:29" ht="38.25" customHeight="1">
      <c r="H13" s="113"/>
      <c r="I13" s="113"/>
      <c r="J13" s="113"/>
      <c r="K13" s="113"/>
    </row>
    <row r="14" spans="2:29" ht="21" customHeight="1">
      <c r="B14" s="114" t="s">
        <v>15</v>
      </c>
      <c r="C14" s="114"/>
      <c r="D14" s="114"/>
      <c r="E14" s="114"/>
      <c r="F14" s="114"/>
      <c r="G14" s="114"/>
      <c r="H14" s="115"/>
      <c r="I14" s="115"/>
      <c r="J14" s="115"/>
      <c r="K14" s="115"/>
      <c r="L14" s="115"/>
      <c r="M14" s="115"/>
      <c r="N14" s="24"/>
      <c r="O14" s="114" t="s">
        <v>16</v>
      </c>
      <c r="P14" s="114"/>
      <c r="Q14" s="114"/>
      <c r="R14" s="115"/>
      <c r="S14" s="114"/>
      <c r="T14" s="114"/>
      <c r="U14" s="114"/>
      <c r="V14" s="114"/>
      <c r="W14" s="114"/>
      <c r="X14" s="114"/>
      <c r="Y14" s="114"/>
      <c r="Z14" s="114"/>
    </row>
    <row r="15" spans="2:29" ht="32.25" customHeight="1">
      <c r="B15" s="94" t="s">
        <v>140</v>
      </c>
      <c r="C15" s="94"/>
      <c r="D15" s="94"/>
      <c r="E15" s="94"/>
      <c r="F15" s="94"/>
      <c r="G15" s="100"/>
      <c r="H15" s="105"/>
      <c r="I15" s="106"/>
      <c r="J15" s="106"/>
      <c r="K15" s="106"/>
      <c r="L15" s="106"/>
      <c r="M15" s="107"/>
      <c r="N15" s="24"/>
      <c r="O15" s="100" t="s">
        <v>142</v>
      </c>
      <c r="P15" s="101"/>
      <c r="Q15" s="101"/>
      <c r="R15" s="42"/>
      <c r="S15" s="102" t="s">
        <v>42</v>
      </c>
      <c r="T15" s="103"/>
      <c r="U15" s="104">
        <f>H17*R15/100</f>
        <v>0</v>
      </c>
      <c r="V15" s="104"/>
      <c r="W15" s="104"/>
      <c r="X15" s="104"/>
      <c r="Y15" s="104"/>
      <c r="Z15" s="104"/>
      <c r="AB15" s="87" t="str">
        <f>IF(AND(H15="",R15=""),"←「当初契約金額(税抜)」を入力してください"&amp;CHAR(10)&amp;"←「累計出来高」を％で入力してください",IF(H15="","←「当初契約金額(税抜」を入力してください",IF(R15="","←「累計出来高」を％で入力してください","")))</f>
        <v>←「当初契約金額(税抜)」を入力してください
←「累計出来高」を％で入力してください</v>
      </c>
      <c r="AC15" s="87"/>
    </row>
    <row r="16" spans="2:29" ht="32.25" customHeight="1">
      <c r="B16" s="88" t="s">
        <v>141</v>
      </c>
      <c r="C16" s="89"/>
      <c r="D16" s="89"/>
      <c r="E16" s="89"/>
      <c r="F16" s="89"/>
      <c r="G16" s="90"/>
      <c r="H16" s="91"/>
      <c r="I16" s="92"/>
      <c r="J16" s="92"/>
      <c r="K16" s="92"/>
      <c r="L16" s="92"/>
      <c r="M16" s="93"/>
      <c r="N16" s="24"/>
      <c r="O16" s="97" t="s">
        <v>143</v>
      </c>
      <c r="P16" s="97"/>
      <c r="Q16" s="97"/>
      <c r="R16" s="97"/>
      <c r="S16" s="97"/>
      <c r="T16" s="98"/>
      <c r="U16" s="99"/>
      <c r="V16" s="99"/>
      <c r="W16" s="99"/>
      <c r="X16" s="99"/>
      <c r="Y16" s="99"/>
      <c r="Z16" s="99"/>
      <c r="AB16" s="87" t="str">
        <f>IF(AND(H16="",U16=""),"←契約金が変更となる場合は、「変更後契約金額(税抜)」を入力してください"&amp;CHAR(10)&amp;"←2回目以降の請求の場合は、前月までの「受領済金額(税抜)」を入力してください",IF(H16="","←契約金が変更となる場合は、「当初契約金額(税抜」を入力してください",IF(U16="","←2回目以降の請求の場合は、前月までの「受領済金額(税抜)」を入力してください","")))</f>
        <v>←契約金が変更となる場合は、「変更後契約金額(税抜)」を入力してください
←2回目以降の請求の場合は、前月までの「受領済金額(税抜)」を入力してください</v>
      </c>
      <c r="AC16" s="87"/>
    </row>
    <row r="17" spans="2:29" ht="32.25" hidden="1" customHeight="1">
      <c r="B17" s="76" t="s">
        <v>46</v>
      </c>
      <c r="C17" s="77"/>
      <c r="D17" s="77"/>
      <c r="E17" s="77"/>
      <c r="F17" s="77"/>
      <c r="G17" s="78"/>
      <c r="H17" s="79">
        <f>IF(H16="",H15,H16)</f>
        <v>0</v>
      </c>
      <c r="I17" s="80"/>
      <c r="J17" s="80"/>
      <c r="K17" s="80"/>
      <c r="L17" s="80"/>
      <c r="M17" s="81"/>
      <c r="N17" s="25"/>
      <c r="O17" s="54"/>
      <c r="P17" s="54"/>
      <c r="Q17" s="54"/>
      <c r="R17" s="54"/>
      <c r="S17" s="54"/>
      <c r="T17" s="55"/>
      <c r="U17" s="56"/>
      <c r="V17" s="56"/>
      <c r="W17" s="56"/>
      <c r="X17" s="56"/>
      <c r="Y17" s="56"/>
      <c r="Z17" s="56"/>
      <c r="AB17" s="96" t="str">
        <f>IF(AND(H16="",U16=""),"←契約金額に変更があった場合、"&amp;CHAR(10)&amp;"　「※Ｆ 変更金額契約金額（税抜）」を入力してください","")</f>
        <v>←契約金額に変更があった場合、
　「※Ｆ 変更金額契約金額（税抜）」を入力してください</v>
      </c>
      <c r="AC17" s="96"/>
    </row>
    <row r="18" spans="2:29" ht="32.25" customHeight="1" thickBot="1">
      <c r="B18" s="82" t="s">
        <v>41</v>
      </c>
      <c r="C18" s="82"/>
      <c r="D18" s="82"/>
      <c r="E18" s="82"/>
      <c r="F18" s="82"/>
      <c r="G18" s="82"/>
      <c r="H18" s="86">
        <f>H17*0.1</f>
        <v>0</v>
      </c>
      <c r="I18" s="86"/>
      <c r="J18" s="86"/>
      <c r="K18" s="86"/>
      <c r="L18" s="86"/>
      <c r="M18" s="86"/>
      <c r="N18" s="25"/>
      <c r="O18" s="94" t="s">
        <v>43</v>
      </c>
      <c r="P18" s="94"/>
      <c r="Q18" s="94"/>
      <c r="R18" s="94"/>
      <c r="S18" s="94"/>
      <c r="T18" s="94"/>
      <c r="U18" s="95">
        <f>$U$15-$U$16</f>
        <v>0</v>
      </c>
      <c r="V18" s="95"/>
      <c r="W18" s="95"/>
      <c r="X18" s="95"/>
      <c r="Y18" s="95"/>
      <c r="Z18" s="95"/>
    </row>
    <row r="19" spans="2:29" ht="32.25" customHeight="1" thickTop="1" thickBot="1">
      <c r="B19" s="68" t="s">
        <v>45</v>
      </c>
      <c r="C19" s="68"/>
      <c r="D19" s="68"/>
      <c r="E19" s="68"/>
      <c r="F19" s="68"/>
      <c r="G19" s="68"/>
      <c r="H19" s="69">
        <f>H17+H18</f>
        <v>0</v>
      </c>
      <c r="I19" s="69"/>
      <c r="J19" s="69"/>
      <c r="K19" s="69"/>
      <c r="L19" s="69"/>
      <c r="M19" s="69"/>
      <c r="O19" s="82" t="s">
        <v>41</v>
      </c>
      <c r="P19" s="82"/>
      <c r="Q19" s="82"/>
      <c r="R19" s="82"/>
      <c r="S19" s="82"/>
      <c r="T19" s="82"/>
      <c r="U19" s="83">
        <f>$U$18*0.1</f>
        <v>0</v>
      </c>
      <c r="V19" s="84"/>
      <c r="W19" s="84"/>
      <c r="X19" s="84"/>
      <c r="Y19" s="84"/>
      <c r="Z19" s="85"/>
    </row>
    <row r="20" spans="2:29" ht="32.25" customHeight="1" thickTop="1">
      <c r="H20" s="26"/>
      <c r="I20" s="26"/>
      <c r="J20" s="26"/>
      <c r="K20" s="26"/>
      <c r="O20" s="73" t="s">
        <v>44</v>
      </c>
      <c r="P20" s="74"/>
      <c r="Q20" s="74"/>
      <c r="R20" s="74"/>
      <c r="S20" s="74"/>
      <c r="T20" s="75"/>
      <c r="U20" s="70">
        <f>$U$18+$U$19</f>
        <v>0</v>
      </c>
      <c r="V20" s="71"/>
      <c r="W20" s="71"/>
      <c r="X20" s="71"/>
      <c r="Y20" s="71"/>
      <c r="Z20" s="72"/>
    </row>
    <row r="21" spans="2:29" ht="21" customHeight="1"/>
  </sheetData>
  <sheetProtection algorithmName="SHA-512" hashValue="oHeRjw5ujg4OYMRebkz79Xft+iiy4WW3qexEmFuswnaDrYDMmuZquu/Lk2C4TNfrxoXuemetIUblYK5pneFJzQ==" saltValue="S2aRoFyi77HO/Y05ohTOIg==" spinCount="100000" sheet="1" objects="1" scenarios="1"/>
  <mergeCells count="55">
    <mergeCell ref="AB6:AB7"/>
    <mergeCell ref="AB8:AB9"/>
    <mergeCell ref="AB15:AC15"/>
    <mergeCell ref="B2:Z2"/>
    <mergeCell ref="B3:H3"/>
    <mergeCell ref="T3:V3"/>
    <mergeCell ref="W3:Z3"/>
    <mergeCell ref="B4:H4"/>
    <mergeCell ref="U4:V4"/>
    <mergeCell ref="W4:Z4"/>
    <mergeCell ref="B5:H5"/>
    <mergeCell ref="Q5:R5"/>
    <mergeCell ref="S5:Z5"/>
    <mergeCell ref="B6:D7"/>
    <mergeCell ref="E6:M7"/>
    <mergeCell ref="Q6:R7"/>
    <mergeCell ref="S6:Z7"/>
    <mergeCell ref="B8:D9"/>
    <mergeCell ref="E8:M9"/>
    <mergeCell ref="Q8:R9"/>
    <mergeCell ref="S8:Z9"/>
    <mergeCell ref="B10:D11"/>
    <mergeCell ref="E10:M11"/>
    <mergeCell ref="Q10:R11"/>
    <mergeCell ref="S10:Y11"/>
    <mergeCell ref="Z10:Z11"/>
    <mergeCell ref="I12:K12"/>
    <mergeCell ref="Q12:R12"/>
    <mergeCell ref="S12:Z12"/>
    <mergeCell ref="H13:K13"/>
    <mergeCell ref="B14:M14"/>
    <mergeCell ref="O14:Z14"/>
    <mergeCell ref="O15:Q15"/>
    <mergeCell ref="S15:T15"/>
    <mergeCell ref="U15:Z15"/>
    <mergeCell ref="B15:G15"/>
    <mergeCell ref="H15:M15"/>
    <mergeCell ref="AB16:AC16"/>
    <mergeCell ref="B16:G16"/>
    <mergeCell ref="H16:M16"/>
    <mergeCell ref="O18:T18"/>
    <mergeCell ref="U18:Z18"/>
    <mergeCell ref="AB17:AC17"/>
    <mergeCell ref="O16:T16"/>
    <mergeCell ref="U16:Z16"/>
    <mergeCell ref="B19:G19"/>
    <mergeCell ref="H19:M19"/>
    <mergeCell ref="U20:Z20"/>
    <mergeCell ref="O20:T20"/>
    <mergeCell ref="B17:G17"/>
    <mergeCell ref="H17:M17"/>
    <mergeCell ref="O19:T19"/>
    <mergeCell ref="U19:Z19"/>
    <mergeCell ref="B18:G18"/>
    <mergeCell ref="H18:M18"/>
  </mergeCells>
  <phoneticPr fontId="1"/>
  <dataValidations disablePrompts="1" count="9">
    <dataValidation allowBlank="1" showInputMessage="1" showErrorMessage="1" prompt="20XX/XX/XXと西暦入力で、和暦変換されます。" sqref="W3:Z3" xr:uid="{070A2809-49EF-4085-BF1A-6049576671A6}"/>
    <dataValidation allowBlank="1" showInputMessage="1" showErrorMessage="1" prompt="正式な工事名称は注文書にてご確認ください" sqref="E6:M7" xr:uid="{2507E06E-BC37-4794-864D-7F38DC05683A}"/>
    <dataValidation type="whole" imeMode="halfAlpha" operator="greaterThanOrEqual" showInputMessage="1" showErrorMessage="1" error="500,000円以上" prompt="当初契約金額を_x000a_入力してください" sqref="H15:M15" xr:uid="{40402EBB-8765-4F51-9F55-B5D85634C300}">
      <formula1>500000</formula1>
    </dataValidation>
    <dataValidation type="whole" imeMode="halfAlpha" operator="greaterThan" showInputMessage="1" showErrorMessage="1" prompt="変更後の契約金額を_x000a_入力してください" sqref="H16:M16" xr:uid="{8A0DA5C4-BA3A-4029-A4B2-6A758CBFA967}">
      <formula1>-H15</formula1>
    </dataValidation>
    <dataValidation type="decimal" allowBlank="1" showInputMessage="1" showErrorMessage="1" sqref="R15" xr:uid="{DE46E26B-3BF4-401A-8828-578F3BD4FC3B}">
      <formula1>1</formula1>
      <formula2>100</formula2>
    </dataValidation>
    <dataValidation type="whole" imeMode="halfAlpha" operator="greaterThanOrEqual" showInputMessage="1" showErrorMessage="1" error="500,000円以上" prompt="契約金額を入力してください" sqref="H17:M17" xr:uid="{8AF3FB8D-2CAD-4EF1-8758-9CAEB8C78F86}">
      <formula1>500000</formula1>
    </dataValidation>
    <dataValidation type="whole" allowBlank="1" showInputMessage="1" showErrorMessage="1" error="契約金額を超えています" sqref="U15:Z15" xr:uid="{9DF18422-DBD3-4367-B888-FB1AF25A25CD}">
      <formula1>1</formula1>
      <formula2>H17</formula2>
    </dataValidation>
    <dataValidation type="whole" allowBlank="1" showInputMessage="1" showErrorMessage="1" error="出来高を超えています" prompt="前月までの受領済金額（税抜）を入力してください" sqref="U16:Z17" xr:uid="{A03BBB12-357E-45C2-B0C1-6E0873AEFD93}">
      <formula1>0</formula1>
      <formula2>U15-1</formula2>
    </dataValidation>
    <dataValidation type="whole" imeMode="halfAlpha" allowBlank="1" showInputMessage="1" showErrorMessage="1" error="1～12" sqref="L12" xr:uid="{6CE4BDC2-BB78-469E-AA78-52A7A8935A5C}">
      <formula1>1</formula1>
      <formula2>12</formula2>
    </dataValidation>
  </dataValidations>
  <hyperlinks>
    <hyperlink ref="AB5" location="事前情報入力シート!A1" display="事前情報入力シート!A1" xr:uid="{62324C2C-D0E9-4AB7-A5F3-E65EBFF56CAB}"/>
  </hyperlinks>
  <printOptions horizontalCentered="1"/>
  <pageMargins left="0.39370078740157483" right="0.11811023622047245" top="0.39370078740157483" bottom="0.39370078740157483" header="0.31496062992125984" footer="0.31496062992125984"/>
  <pageSetup paperSize="9" scale="120" orientation="landscape" blackAndWhite="1" r:id="rId1"/>
  <headerFooter>
    <oddFooter>&amp;R&amp;8Ver.01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promptTitle="プルダウン選択" prompt="_x000a_リストに無い場合は直接入力してください" xr:uid="{3C156DC9-F2E6-43D3-8C55-614682B0CC87}">
          <x14:formula1>
            <xm:f>科目リスト!$B$3:$B$28</xm:f>
          </x14:formula1>
          <xm:sqref>E8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C05E2-804A-4C92-89BD-B20109539AB1}">
  <dimension ref="B1:AC21"/>
  <sheetViews>
    <sheetView showGridLines="0" zoomScaleNormal="100" zoomScaleSheetLayoutView="110" workbookViewId="0"/>
  </sheetViews>
  <sheetFormatPr defaultRowHeight="17.25"/>
  <cols>
    <col min="1" max="1" width="1.7265625" style="21" customWidth="1"/>
    <col min="2" max="6" width="3.08984375" style="21" customWidth="1"/>
    <col min="7" max="7" width="4.36328125" style="21" customWidth="1"/>
    <col min="8" max="14" width="3.08984375" style="21" customWidth="1"/>
    <col min="15" max="15" width="4.26953125" style="21" customWidth="1"/>
    <col min="16" max="27" width="3.08984375" style="21" customWidth="1"/>
    <col min="28" max="28" width="41.1796875" style="34" customWidth="1"/>
    <col min="29" max="29" width="13.08984375" style="21" customWidth="1"/>
    <col min="30" max="35" width="3.08984375" style="21" customWidth="1"/>
    <col min="36" max="16384" width="8.7265625" style="21"/>
  </cols>
  <sheetData>
    <row r="1" spans="2:29" ht="28.5" customHeight="1">
      <c r="B1" s="27" t="s">
        <v>40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B1" s="34" t="s">
        <v>146</v>
      </c>
    </row>
    <row r="2" spans="2:29" ht="49.5" customHeight="1">
      <c r="B2" s="129" t="s">
        <v>18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</row>
    <row r="3" spans="2:29" s="20" customFormat="1" ht="21" customHeight="1">
      <c r="B3" s="130" t="s">
        <v>14</v>
      </c>
      <c r="C3" s="130"/>
      <c r="D3" s="130"/>
      <c r="E3" s="130"/>
      <c r="F3" s="130"/>
      <c r="G3" s="130"/>
      <c r="H3" s="130"/>
      <c r="I3" s="18"/>
      <c r="J3" s="18"/>
      <c r="K3" s="18"/>
      <c r="L3" s="18"/>
      <c r="M3" s="18"/>
      <c r="N3" s="18"/>
      <c r="O3" s="18"/>
      <c r="P3" s="18"/>
      <c r="Q3" s="18"/>
      <c r="R3" s="18"/>
      <c r="S3" s="19"/>
      <c r="T3" s="131" t="s">
        <v>138</v>
      </c>
      <c r="U3" s="131"/>
      <c r="V3" s="131"/>
      <c r="W3" s="157">
        <v>45692</v>
      </c>
      <c r="X3" s="157"/>
      <c r="Y3" s="157"/>
      <c r="Z3" s="157"/>
      <c r="AB3" s="35" t="str">
        <f>IF(W3="","←「発行日」を入力してください","")</f>
        <v/>
      </c>
    </row>
    <row r="4" spans="2:29" ht="21" customHeight="1">
      <c r="B4" s="133" t="s">
        <v>0</v>
      </c>
      <c r="C4" s="133"/>
      <c r="D4" s="133"/>
      <c r="E4" s="133"/>
      <c r="F4" s="133"/>
      <c r="G4" s="133"/>
      <c r="H4" s="133"/>
      <c r="S4" s="22"/>
      <c r="T4" s="23"/>
      <c r="U4" s="134" t="str">
        <f>IF(OR('①企業情報シート(提出不要)'!$F$12="無",'①企業情報シート(提出不要)'!$F$12=""),"","登録番号：")</f>
        <v/>
      </c>
      <c r="V4" s="134"/>
      <c r="W4" s="135" t="str">
        <f>IF(OR('①企業情報シート(提出不要)'!$F$12="無",'①企業情報シート(提出不要)'!$F$12=""),"","T"&amp;'①企業情報シート(提出不要)'!$H$12)</f>
        <v/>
      </c>
      <c r="X4" s="135"/>
      <c r="Y4" s="135"/>
      <c r="Z4" s="135"/>
    </row>
    <row r="5" spans="2:29" ht="13.5" customHeight="1">
      <c r="B5" s="133"/>
      <c r="C5" s="133"/>
      <c r="D5" s="133"/>
      <c r="E5" s="133"/>
      <c r="F5" s="133"/>
      <c r="G5" s="133"/>
      <c r="H5" s="133"/>
      <c r="Q5" s="136" t="s">
        <v>1</v>
      </c>
      <c r="R5" s="137"/>
      <c r="S5" s="138" t="s">
        <v>149</v>
      </c>
      <c r="T5" s="138"/>
      <c r="U5" s="138"/>
      <c r="V5" s="138"/>
      <c r="W5" s="138"/>
      <c r="X5" s="138"/>
      <c r="Y5" s="138"/>
      <c r="Z5" s="139"/>
      <c r="AB5" s="36" t="str">
        <f>IF('①企業情報シート(提出不要)'!R3=0,"","←「事前情報入力シート」に未記入事項があります。")</f>
        <v>←「事前情報入力シート」に未記入事項があります。</v>
      </c>
    </row>
    <row r="6" spans="2:29" ht="13.5" customHeight="1">
      <c r="B6" s="140" t="s">
        <v>137</v>
      </c>
      <c r="C6" s="140"/>
      <c r="D6" s="140"/>
      <c r="E6" s="155" t="s">
        <v>144</v>
      </c>
      <c r="F6" s="155"/>
      <c r="G6" s="155"/>
      <c r="H6" s="155"/>
      <c r="I6" s="155"/>
      <c r="J6" s="155"/>
      <c r="K6" s="155"/>
      <c r="L6" s="155"/>
      <c r="M6" s="155"/>
      <c r="Q6" s="120" t="s">
        <v>31</v>
      </c>
      <c r="R6" s="121"/>
      <c r="S6" s="124" t="s">
        <v>150</v>
      </c>
      <c r="T6" s="124"/>
      <c r="U6" s="124"/>
      <c r="V6" s="124"/>
      <c r="W6" s="124"/>
      <c r="X6" s="124"/>
      <c r="Y6" s="124"/>
      <c r="Z6" s="125"/>
      <c r="AB6" s="128" t="str">
        <f>IF(E6="","←「工事名称」を入力してください","")</f>
        <v/>
      </c>
    </row>
    <row r="7" spans="2:29" ht="13.5" customHeight="1" thickBot="1">
      <c r="B7" s="117"/>
      <c r="C7" s="117"/>
      <c r="D7" s="117"/>
      <c r="E7" s="154"/>
      <c r="F7" s="154"/>
      <c r="G7" s="154"/>
      <c r="H7" s="154"/>
      <c r="I7" s="154"/>
      <c r="J7" s="154"/>
      <c r="K7" s="154"/>
      <c r="L7" s="154"/>
      <c r="M7" s="154"/>
      <c r="Q7" s="120"/>
      <c r="R7" s="121"/>
      <c r="S7" s="124"/>
      <c r="T7" s="124"/>
      <c r="U7" s="124"/>
      <c r="V7" s="124"/>
      <c r="W7" s="124"/>
      <c r="X7" s="124"/>
      <c r="Y7" s="124"/>
      <c r="Z7" s="125"/>
      <c r="AB7" s="128"/>
    </row>
    <row r="8" spans="2:29" ht="13.5" customHeight="1">
      <c r="B8" s="116" t="s">
        <v>139</v>
      </c>
      <c r="C8" s="116"/>
      <c r="D8" s="116"/>
      <c r="E8" s="153" t="s">
        <v>145</v>
      </c>
      <c r="F8" s="153"/>
      <c r="G8" s="153"/>
      <c r="H8" s="153"/>
      <c r="I8" s="153"/>
      <c r="J8" s="153"/>
      <c r="K8" s="153"/>
      <c r="L8" s="153"/>
      <c r="M8" s="153"/>
      <c r="Q8" s="120" t="s">
        <v>32</v>
      </c>
      <c r="R8" s="121"/>
      <c r="S8" s="124" t="s">
        <v>151</v>
      </c>
      <c r="T8" s="124"/>
      <c r="U8" s="124"/>
      <c r="V8" s="124"/>
      <c r="W8" s="124"/>
      <c r="X8" s="124"/>
      <c r="Y8" s="124"/>
      <c r="Z8" s="125"/>
      <c r="AB8" s="128" t="str">
        <f>IF(E8="","←「工種」を入力してください","")</f>
        <v/>
      </c>
    </row>
    <row r="9" spans="2:29" ht="13.5" customHeight="1" thickBot="1">
      <c r="B9" s="117"/>
      <c r="C9" s="117"/>
      <c r="D9" s="117"/>
      <c r="E9" s="154"/>
      <c r="F9" s="154"/>
      <c r="G9" s="154"/>
      <c r="H9" s="154"/>
      <c r="I9" s="154"/>
      <c r="J9" s="154"/>
      <c r="K9" s="154"/>
      <c r="L9" s="154"/>
      <c r="M9" s="154"/>
      <c r="Q9" s="120"/>
      <c r="R9" s="121"/>
      <c r="S9" s="124"/>
      <c r="T9" s="124"/>
      <c r="U9" s="124"/>
      <c r="V9" s="124"/>
      <c r="W9" s="124"/>
      <c r="X9" s="124"/>
      <c r="Y9" s="124"/>
      <c r="Z9" s="125"/>
      <c r="AB9" s="128"/>
    </row>
    <row r="10" spans="2:29" ht="13.5" customHeight="1">
      <c r="B10" s="116" t="s">
        <v>59</v>
      </c>
      <c r="C10" s="116"/>
      <c r="D10" s="116"/>
      <c r="E10" s="118">
        <f>U20</f>
        <v>3300000</v>
      </c>
      <c r="F10" s="118"/>
      <c r="G10" s="118"/>
      <c r="H10" s="118"/>
      <c r="I10" s="118"/>
      <c r="J10" s="118"/>
      <c r="K10" s="118"/>
      <c r="L10" s="118"/>
      <c r="M10" s="118"/>
      <c r="Q10" s="120" t="s">
        <v>19</v>
      </c>
      <c r="R10" s="121"/>
      <c r="S10" s="122" t="s">
        <v>152</v>
      </c>
      <c r="T10" s="122"/>
      <c r="U10" s="122"/>
      <c r="V10" s="122"/>
      <c r="W10" s="122"/>
      <c r="X10" s="122"/>
      <c r="Y10" s="122"/>
      <c r="Z10" s="123" t="s">
        <v>17</v>
      </c>
    </row>
    <row r="11" spans="2:29" ht="13.5" customHeight="1" thickBot="1">
      <c r="B11" s="117"/>
      <c r="C11" s="117"/>
      <c r="D11" s="117"/>
      <c r="E11" s="119"/>
      <c r="F11" s="119"/>
      <c r="G11" s="119"/>
      <c r="H11" s="119"/>
      <c r="I11" s="119"/>
      <c r="J11" s="119"/>
      <c r="K11" s="119"/>
      <c r="L11" s="119"/>
      <c r="M11" s="119"/>
      <c r="Q11" s="120"/>
      <c r="R11" s="121"/>
      <c r="S11" s="122"/>
      <c r="T11" s="122"/>
      <c r="U11" s="122"/>
      <c r="V11" s="122"/>
      <c r="W11" s="122"/>
      <c r="X11" s="122"/>
      <c r="Y11" s="122"/>
      <c r="Z11" s="123"/>
    </row>
    <row r="12" spans="2:29" ht="20.25" customHeight="1">
      <c r="G12" s="28"/>
      <c r="H12" s="28"/>
      <c r="I12" s="108" t="s">
        <v>48</v>
      </c>
      <c r="J12" s="108"/>
      <c r="K12" s="108"/>
      <c r="L12" s="156">
        <v>12</v>
      </c>
      <c r="M12" s="29" t="s">
        <v>47</v>
      </c>
      <c r="Q12" s="109" t="s">
        <v>30</v>
      </c>
      <c r="R12" s="110"/>
      <c r="S12" s="111" t="s">
        <v>153</v>
      </c>
      <c r="T12" s="111"/>
      <c r="U12" s="111"/>
      <c r="V12" s="111"/>
      <c r="W12" s="111"/>
      <c r="X12" s="111"/>
      <c r="Y12" s="111"/>
      <c r="Z12" s="112"/>
      <c r="AB12" s="35" t="str">
        <f>IF(L12="","←「締切日」を入力してください","")</f>
        <v/>
      </c>
    </row>
    <row r="13" spans="2:29" ht="38.25" customHeight="1">
      <c r="H13" s="113"/>
      <c r="I13" s="113"/>
      <c r="J13" s="113"/>
      <c r="K13" s="113"/>
    </row>
    <row r="14" spans="2:29" ht="21" customHeight="1">
      <c r="B14" s="114" t="s">
        <v>15</v>
      </c>
      <c r="C14" s="114"/>
      <c r="D14" s="114"/>
      <c r="E14" s="114"/>
      <c r="F14" s="114"/>
      <c r="G14" s="114"/>
      <c r="H14" s="115"/>
      <c r="I14" s="115"/>
      <c r="J14" s="115"/>
      <c r="K14" s="115"/>
      <c r="L14" s="115"/>
      <c r="M14" s="115"/>
      <c r="N14" s="24"/>
      <c r="O14" s="114" t="s">
        <v>16</v>
      </c>
      <c r="P14" s="114"/>
      <c r="Q14" s="114"/>
      <c r="R14" s="115"/>
      <c r="S14" s="114"/>
      <c r="T14" s="114"/>
      <c r="U14" s="114"/>
      <c r="V14" s="114"/>
      <c r="W14" s="114"/>
      <c r="X14" s="114"/>
      <c r="Y14" s="114"/>
      <c r="Z14" s="114"/>
    </row>
    <row r="15" spans="2:29" ht="32.25" customHeight="1">
      <c r="B15" s="94" t="s">
        <v>140</v>
      </c>
      <c r="C15" s="94"/>
      <c r="D15" s="94"/>
      <c r="E15" s="94"/>
      <c r="F15" s="94"/>
      <c r="G15" s="100"/>
      <c r="H15" s="150">
        <v>9000000</v>
      </c>
      <c r="I15" s="151"/>
      <c r="J15" s="151"/>
      <c r="K15" s="151"/>
      <c r="L15" s="151"/>
      <c r="M15" s="152"/>
      <c r="N15" s="24"/>
      <c r="O15" s="100" t="s">
        <v>142</v>
      </c>
      <c r="P15" s="101"/>
      <c r="Q15" s="101"/>
      <c r="R15" s="146">
        <v>50</v>
      </c>
      <c r="S15" s="102" t="s">
        <v>42</v>
      </c>
      <c r="T15" s="103"/>
      <c r="U15" s="104">
        <f>H17*R15/100</f>
        <v>5000000</v>
      </c>
      <c r="V15" s="104"/>
      <c r="W15" s="104"/>
      <c r="X15" s="104"/>
      <c r="Y15" s="104"/>
      <c r="Z15" s="104"/>
      <c r="AB15" s="87" t="str">
        <f>IF(AND(H15="",R15=""),"←「当初契約金額(税抜)」を入力してください"&amp;CHAR(10)&amp;"←「累計出来高」を％で入力してください",IF(H15="","←「当初契約金額(税抜」を入力してください",IF(R15="","←「累計出来高」を％で入力してください","")))</f>
        <v/>
      </c>
      <c r="AC15" s="87"/>
    </row>
    <row r="16" spans="2:29" ht="32.25" customHeight="1">
      <c r="B16" s="88" t="s">
        <v>141</v>
      </c>
      <c r="C16" s="89"/>
      <c r="D16" s="89"/>
      <c r="E16" s="89"/>
      <c r="F16" s="89"/>
      <c r="G16" s="90"/>
      <c r="H16" s="147">
        <v>10000000</v>
      </c>
      <c r="I16" s="148"/>
      <c r="J16" s="148"/>
      <c r="K16" s="148"/>
      <c r="L16" s="148"/>
      <c r="M16" s="149"/>
      <c r="N16" s="24"/>
      <c r="O16" s="97" t="s">
        <v>143</v>
      </c>
      <c r="P16" s="97"/>
      <c r="Q16" s="97"/>
      <c r="R16" s="97"/>
      <c r="S16" s="97"/>
      <c r="T16" s="98"/>
      <c r="U16" s="145">
        <v>2000000</v>
      </c>
      <c r="V16" s="145"/>
      <c r="W16" s="145"/>
      <c r="X16" s="145"/>
      <c r="Y16" s="145"/>
      <c r="Z16" s="145"/>
      <c r="AB16" s="87" t="str">
        <f>IF(AND(H16="",U16=""),"←契約金が変更となる場合は、「変更後契約金額(税抜)」を入力してください"&amp;CHAR(10)&amp;"←2回目以降の請求の場合は、前月までの「受領済金額(税抜)」を入力してください",IF(H16="","←契約金が変更となる場合は、「当初契約金額(税抜」を入力してください",IF(U16="","←2回目以降の請求の場合は、前月までの「受領済金額(税抜)」を入力してください","")))</f>
        <v/>
      </c>
      <c r="AC16" s="87"/>
    </row>
    <row r="17" spans="2:29" ht="32.25" hidden="1" customHeight="1">
      <c r="B17" s="76" t="s">
        <v>46</v>
      </c>
      <c r="C17" s="77"/>
      <c r="D17" s="77"/>
      <c r="E17" s="77"/>
      <c r="F17" s="77"/>
      <c r="G17" s="78"/>
      <c r="H17" s="79">
        <f>IF(OR(H16="",H16=0),H15,H16)</f>
        <v>10000000</v>
      </c>
      <c r="I17" s="80"/>
      <c r="J17" s="80"/>
      <c r="K17" s="80"/>
      <c r="L17" s="80"/>
      <c r="M17" s="81"/>
      <c r="N17" s="25"/>
      <c r="O17" s="54"/>
      <c r="P17" s="54"/>
      <c r="Q17" s="54"/>
      <c r="R17" s="54"/>
      <c r="S17" s="54"/>
      <c r="T17" s="55"/>
      <c r="U17" s="56"/>
      <c r="V17" s="56"/>
      <c r="W17" s="56"/>
      <c r="X17" s="56"/>
      <c r="Y17" s="56"/>
      <c r="Z17" s="56"/>
      <c r="AB17" s="96" t="str">
        <f>IF(AND(H16="",U16=""),"←契約金額に変更があった場合、"&amp;CHAR(10)&amp;"　「※Ｆ 変更金額契約金額（税抜）」を入力してください","")</f>
        <v/>
      </c>
      <c r="AC17" s="96"/>
    </row>
    <row r="18" spans="2:29" ht="32.25" customHeight="1" thickBot="1">
      <c r="B18" s="82" t="s">
        <v>41</v>
      </c>
      <c r="C18" s="82"/>
      <c r="D18" s="82"/>
      <c r="E18" s="82"/>
      <c r="F18" s="82"/>
      <c r="G18" s="82"/>
      <c r="H18" s="86">
        <f>H17*0.1</f>
        <v>1000000</v>
      </c>
      <c r="I18" s="86"/>
      <c r="J18" s="86"/>
      <c r="K18" s="86"/>
      <c r="L18" s="86"/>
      <c r="M18" s="86"/>
      <c r="N18" s="25"/>
      <c r="O18" s="94" t="s">
        <v>43</v>
      </c>
      <c r="P18" s="94"/>
      <c r="Q18" s="94"/>
      <c r="R18" s="94"/>
      <c r="S18" s="94"/>
      <c r="T18" s="94"/>
      <c r="U18" s="95">
        <f>$U$15-$U$16</f>
        <v>3000000</v>
      </c>
      <c r="V18" s="95"/>
      <c r="W18" s="95"/>
      <c r="X18" s="95"/>
      <c r="Y18" s="95"/>
      <c r="Z18" s="95"/>
    </row>
    <row r="19" spans="2:29" ht="32.25" customHeight="1" thickTop="1" thickBot="1">
      <c r="B19" s="68" t="s">
        <v>45</v>
      </c>
      <c r="C19" s="68"/>
      <c r="D19" s="68"/>
      <c r="E19" s="68"/>
      <c r="F19" s="68"/>
      <c r="G19" s="68"/>
      <c r="H19" s="69">
        <f>H17+H18</f>
        <v>11000000</v>
      </c>
      <c r="I19" s="69"/>
      <c r="J19" s="69"/>
      <c r="K19" s="69"/>
      <c r="L19" s="69"/>
      <c r="M19" s="69"/>
      <c r="O19" s="82" t="s">
        <v>41</v>
      </c>
      <c r="P19" s="82"/>
      <c r="Q19" s="82"/>
      <c r="R19" s="82"/>
      <c r="S19" s="82"/>
      <c r="T19" s="82"/>
      <c r="U19" s="83">
        <f>$U$18*0.1</f>
        <v>300000</v>
      </c>
      <c r="V19" s="84"/>
      <c r="W19" s="84"/>
      <c r="X19" s="84"/>
      <c r="Y19" s="84"/>
      <c r="Z19" s="85"/>
    </row>
    <row r="20" spans="2:29" ht="32.25" customHeight="1" thickTop="1">
      <c r="H20" s="26"/>
      <c r="I20" s="26"/>
      <c r="J20" s="26"/>
      <c r="K20" s="26"/>
      <c r="O20" s="73" t="s">
        <v>44</v>
      </c>
      <c r="P20" s="74"/>
      <c r="Q20" s="74"/>
      <c r="R20" s="74"/>
      <c r="S20" s="74"/>
      <c r="T20" s="75"/>
      <c r="U20" s="70">
        <f>$U$18+$U$19</f>
        <v>3300000</v>
      </c>
      <c r="V20" s="71"/>
      <c r="W20" s="71"/>
      <c r="X20" s="71"/>
      <c r="Y20" s="71"/>
      <c r="Z20" s="72"/>
    </row>
    <row r="21" spans="2:29" ht="21" customHeight="1"/>
  </sheetData>
  <sheetProtection algorithmName="SHA-512" hashValue="mCamtpQmCQcfmlc/DnJ1zdmAf1zCxntExq2B2kPQWYZjPMUEwnBNckkdvwCLPIuDv4rYHLl6Oqe9z28WY9XV4w==" saltValue="FkFEGESsYZf2k2BkdRAdJg==" spinCount="100000" sheet="1" objects="1" scenarios="1"/>
  <mergeCells count="55">
    <mergeCell ref="AB6:AB7"/>
    <mergeCell ref="AB8:AB9"/>
    <mergeCell ref="AB15:AC15"/>
    <mergeCell ref="B19:G19"/>
    <mergeCell ref="H19:M19"/>
    <mergeCell ref="O19:T19"/>
    <mergeCell ref="U19:Z19"/>
    <mergeCell ref="B15:G15"/>
    <mergeCell ref="H15:M15"/>
    <mergeCell ref="O15:Q15"/>
    <mergeCell ref="S15:T15"/>
    <mergeCell ref="U15:Z15"/>
    <mergeCell ref="I12:K12"/>
    <mergeCell ref="Q12:R12"/>
    <mergeCell ref="S12:Z12"/>
    <mergeCell ref="H13:K13"/>
    <mergeCell ref="O20:T20"/>
    <mergeCell ref="U20:Z20"/>
    <mergeCell ref="AB16:AC16"/>
    <mergeCell ref="B17:G17"/>
    <mergeCell ref="H17:M17"/>
    <mergeCell ref="AB17:AC17"/>
    <mergeCell ref="B18:G18"/>
    <mergeCell ref="H18:M18"/>
    <mergeCell ref="O18:T18"/>
    <mergeCell ref="U18:Z18"/>
    <mergeCell ref="B16:G16"/>
    <mergeCell ref="H16:M16"/>
    <mergeCell ref="O16:T16"/>
    <mergeCell ref="U16:Z16"/>
    <mergeCell ref="B14:M14"/>
    <mergeCell ref="O14:Z14"/>
    <mergeCell ref="B8:D9"/>
    <mergeCell ref="E8:M9"/>
    <mergeCell ref="Q8:R9"/>
    <mergeCell ref="S8:Z9"/>
    <mergeCell ref="B10:D11"/>
    <mergeCell ref="E10:M11"/>
    <mergeCell ref="Q10:R11"/>
    <mergeCell ref="S10:Y11"/>
    <mergeCell ref="Z10:Z11"/>
    <mergeCell ref="B5:H5"/>
    <mergeCell ref="Q5:R5"/>
    <mergeCell ref="S5:Z5"/>
    <mergeCell ref="B6:D7"/>
    <mergeCell ref="E6:M7"/>
    <mergeCell ref="Q6:R7"/>
    <mergeCell ref="S6:Z7"/>
    <mergeCell ref="B2:Z2"/>
    <mergeCell ref="B3:H3"/>
    <mergeCell ref="T3:V3"/>
    <mergeCell ref="W3:Z3"/>
    <mergeCell ref="B4:H4"/>
    <mergeCell ref="U4:V4"/>
    <mergeCell ref="W4:Z4"/>
  </mergeCells>
  <phoneticPr fontId="1"/>
  <dataValidations count="9">
    <dataValidation type="whole" allowBlank="1" showInputMessage="1" showErrorMessage="1" error="出来高を超えています" prompt="前月までの受領済金額（税抜）を入力してください" sqref="U16:Z17" xr:uid="{07F838E0-A8A6-4B28-BA60-F818681C443D}">
      <formula1>0</formula1>
      <formula2>U15-1</formula2>
    </dataValidation>
    <dataValidation type="whole" allowBlank="1" showInputMessage="1" showErrorMessage="1" error="契約金額を超えています" sqref="U15:Z15" xr:uid="{8CF624A1-EA4C-4B87-9EFB-59D2C52ED4EF}">
      <formula1>1</formula1>
      <formula2>H17</formula2>
    </dataValidation>
    <dataValidation type="whole" imeMode="halfAlpha" operator="greaterThanOrEqual" showInputMessage="1" showErrorMessage="1" error="500,000円以上" prompt="契約金額を入力してください" sqref="H17:M17" xr:uid="{DAA4D604-FF10-4EA1-850F-6E912393C12C}">
      <formula1>500000</formula1>
    </dataValidation>
    <dataValidation type="decimal" allowBlank="1" showInputMessage="1" showErrorMessage="1" sqref="R15" xr:uid="{E0AF7C03-C3EC-4149-A9F6-292559BD1786}">
      <formula1>1</formula1>
      <formula2>100</formula2>
    </dataValidation>
    <dataValidation type="whole" imeMode="halfAlpha" operator="greaterThan" showInputMessage="1" showErrorMessage="1" prompt="変更後の契約金額を_x000a_入力してください" sqref="H16:M16" xr:uid="{748EB4F0-CD08-4EDA-96A9-861E6C13B127}">
      <formula1>-H15</formula1>
    </dataValidation>
    <dataValidation type="whole" imeMode="halfAlpha" operator="greaterThanOrEqual" showInputMessage="1" showErrorMessage="1" error="500,000円以上" prompt="当初契約金額を_x000a_入力してください" sqref="H15:M15" xr:uid="{1B9E90D8-B444-4FD5-81E9-B89D65EABD81}">
      <formula1>500000</formula1>
    </dataValidation>
    <dataValidation allowBlank="1" showInputMessage="1" showErrorMessage="1" prompt="正式な工事名称は注文書にてご確認ください" sqref="E6:M7" xr:uid="{A5A326A2-29D1-4826-8E87-59B8E751246D}"/>
    <dataValidation allowBlank="1" showInputMessage="1" showErrorMessage="1" prompt="20XX/XX/XXと西暦入力で、和暦変換されます。" sqref="W3:Z3" xr:uid="{74A3EC96-52BD-4F07-A372-4C534206ADE4}"/>
    <dataValidation type="whole" imeMode="halfAlpha" allowBlank="1" showInputMessage="1" showErrorMessage="1" error="1～12" sqref="L12" xr:uid="{9C690107-7F10-4746-9073-44927013276A}">
      <formula1>1</formula1>
      <formula2>12</formula2>
    </dataValidation>
  </dataValidations>
  <hyperlinks>
    <hyperlink ref="AB5" location="事前情報入力シート!A1" display="事前情報入力シート!A1" xr:uid="{DB54D984-B087-476D-9D5A-94E03CF6C495}"/>
  </hyperlinks>
  <printOptions horizontalCentered="1"/>
  <pageMargins left="0.39370078740157483" right="0.11811023622047245" top="0.39370078740157483" bottom="0.39370078740157483" header="0.31496062992125984" footer="0.31496062992125984"/>
  <pageSetup paperSize="9" scale="77" orientation="landscape" blackAndWhite="1" cellComments="asDisplayed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promptTitle="プルダウン選択" prompt="_x000a_リストに無い場合は直接入力してください" xr:uid="{D52F74FB-02A5-4D11-93C8-E3B2FE1EB90D}">
          <x14:formula1>
            <xm:f>科目リスト!$B$3:$B$28</xm:f>
          </x14:formula1>
          <xm:sqref>E8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8D752-DAE2-4F35-9D26-E09503903947}">
  <dimension ref="A1:U45"/>
  <sheetViews>
    <sheetView showGridLines="0" view="pageBreakPreview" topLeftCell="A20" zoomScale="85" zoomScaleNormal="85" zoomScaleSheetLayoutView="85" workbookViewId="0">
      <selection activeCell="B21" sqref="B21:Q21"/>
    </sheetView>
  </sheetViews>
  <sheetFormatPr defaultRowHeight="24"/>
  <cols>
    <col min="10" max="10" width="4.08984375" customWidth="1"/>
    <col min="11" max="11" width="5.08984375" style="46" customWidth="1"/>
    <col min="12" max="20" width="8.7265625" style="47"/>
    <col min="21" max="21" width="6.90625" style="47" customWidth="1"/>
    <col min="22" max="22" width="10.54296875" customWidth="1"/>
  </cols>
  <sheetData>
    <row r="1" spans="1:12" s="51" customFormat="1" ht="42">
      <c r="A1" s="142" t="s">
        <v>112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2" ht="36.75" customHeight="1"/>
    <row r="3" spans="1:12">
      <c r="A3" s="47" t="s">
        <v>53</v>
      </c>
    </row>
    <row r="4" spans="1:12">
      <c r="K4" s="46" t="s">
        <v>54</v>
      </c>
    </row>
    <row r="5" spans="1:12">
      <c r="K5" s="46" t="s">
        <v>113</v>
      </c>
    </row>
    <row r="7" spans="1:12">
      <c r="K7" s="46" t="s">
        <v>60</v>
      </c>
    </row>
    <row r="8" spans="1:12">
      <c r="K8" s="46" t="s">
        <v>55</v>
      </c>
    </row>
    <row r="10" spans="1:12">
      <c r="K10" s="46" t="s">
        <v>56</v>
      </c>
    </row>
    <row r="11" spans="1:12">
      <c r="K11" s="46" t="s">
        <v>57</v>
      </c>
    </row>
    <row r="13" spans="1:12">
      <c r="L13" s="46" t="s">
        <v>49</v>
      </c>
    </row>
    <row r="21" spans="6:12">
      <c r="K21" s="48"/>
    </row>
    <row r="22" spans="6:12">
      <c r="L22" s="49" t="s">
        <v>51</v>
      </c>
    </row>
    <row r="25" spans="6:12">
      <c r="F25" s="32" t="s">
        <v>52</v>
      </c>
    </row>
    <row r="34" spans="11:21">
      <c r="K34" s="46" t="s">
        <v>58</v>
      </c>
    </row>
    <row r="35" spans="11:21" ht="30.75">
      <c r="K35" s="46" t="s">
        <v>114</v>
      </c>
    </row>
    <row r="36" spans="11:21" ht="30.75">
      <c r="K36" s="46" t="s">
        <v>115</v>
      </c>
    </row>
    <row r="45" spans="11:21">
      <c r="U45" s="50"/>
    </row>
  </sheetData>
  <mergeCells count="1">
    <mergeCell ref="A1:L1"/>
  </mergeCells>
  <phoneticPr fontId="1"/>
  <pageMargins left="0.23622047244094491" right="3.937007874015748E-2" top="0.23622047244094491" bottom="0.39370078740157483" header="0.31496062992125984" footer="0.31496062992125984"/>
  <pageSetup paperSize="9" scale="5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56CE2-C39B-48A7-8961-8E35F3FE56AE}">
  <dimension ref="A1:M203"/>
  <sheetViews>
    <sheetView view="pageBreakPreview" zoomScaleNormal="100" zoomScaleSheetLayoutView="100" workbookViewId="0">
      <selection activeCell="B21" sqref="B21:Q21"/>
    </sheetView>
  </sheetViews>
  <sheetFormatPr defaultRowHeight="13.5"/>
  <sheetData>
    <row r="1" spans="1:12" ht="28.5">
      <c r="A1" s="143" t="s">
        <v>111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ht="28.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4" spans="1:13" s="38" customFormat="1" ht="24.75" customHeight="1">
      <c r="A34" s="38" t="s">
        <v>64</v>
      </c>
    </row>
    <row r="35" spans="1:13" s="38" customFormat="1" ht="24.75" customHeight="1">
      <c r="A35" s="31" t="s">
        <v>65</v>
      </c>
    </row>
    <row r="36" spans="1:13" s="31" customFormat="1" ht="24.75" customHeight="1">
      <c r="A36" s="31" t="s">
        <v>117</v>
      </c>
    </row>
    <row r="37" spans="1:13" s="31" customFormat="1" ht="24.75" customHeight="1">
      <c r="A37" s="31" t="s">
        <v>116</v>
      </c>
    </row>
    <row r="38" spans="1:13" ht="24.75" customHeight="1">
      <c r="A38" s="31" t="s">
        <v>61</v>
      </c>
    </row>
    <row r="39" spans="1:13" ht="24.75" customHeight="1">
      <c r="A39" s="37" t="s">
        <v>62</v>
      </c>
    </row>
    <row r="40" spans="1:13" ht="24.75" customHeight="1">
      <c r="M40" s="40"/>
    </row>
    <row r="41" spans="1:13" s="39" customFormat="1" ht="24.75" customHeight="1">
      <c r="A41" s="144" t="s">
        <v>63</v>
      </c>
      <c r="B41" s="144"/>
    </row>
    <row r="42" spans="1:13" ht="24.75" customHeight="1">
      <c r="A42" t="s">
        <v>66</v>
      </c>
    </row>
    <row r="43" spans="1:13" ht="24.75" customHeight="1"/>
    <row r="44" spans="1:13" ht="24.75" customHeight="1">
      <c r="A44" s="40" t="s">
        <v>67</v>
      </c>
      <c r="F44" s="41" t="s">
        <v>68</v>
      </c>
    </row>
    <row r="45" spans="1:13" ht="24.75" customHeight="1"/>
    <row r="46" spans="1:13" s="39" customFormat="1" ht="24.75" customHeight="1">
      <c r="A46" s="144" t="s">
        <v>69</v>
      </c>
      <c r="B46" s="144"/>
    </row>
    <row r="47" spans="1:13" ht="24.75" customHeight="1">
      <c r="A47" t="s">
        <v>94</v>
      </c>
    </row>
    <row r="48" spans="1:13" ht="24.75" customHeight="1">
      <c r="A48" t="s">
        <v>95</v>
      </c>
    </row>
    <row r="49" spans="1:2" ht="24.75" customHeight="1">
      <c r="A49" t="s">
        <v>96</v>
      </c>
    </row>
    <row r="50" spans="1:2" ht="24.75" customHeight="1"/>
    <row r="51" spans="1:2" s="39" customFormat="1" ht="24.75" customHeight="1">
      <c r="A51" s="144" t="s">
        <v>91</v>
      </c>
      <c r="B51" s="144"/>
    </row>
    <row r="52" spans="1:2" ht="24.75" customHeight="1">
      <c r="A52" s="31" t="s">
        <v>88</v>
      </c>
    </row>
    <row r="53" spans="1:2" ht="24.75" customHeight="1">
      <c r="A53" t="s">
        <v>70</v>
      </c>
      <c r="B53" s="31"/>
    </row>
    <row r="54" spans="1:2" ht="24.75" customHeight="1">
      <c r="A54" s="31"/>
    </row>
    <row r="55" spans="1:2" ht="24.75" customHeight="1"/>
    <row r="56" spans="1:2" ht="24.75" customHeight="1"/>
    <row r="57" spans="1:2" ht="24.75" customHeight="1"/>
    <row r="58" spans="1:2" ht="24.75" customHeight="1"/>
    <row r="59" spans="1:2" ht="24.75" customHeight="1"/>
    <row r="60" spans="1:2" ht="24.75" customHeight="1"/>
    <row r="61" spans="1:2" ht="24.75" customHeight="1"/>
    <row r="62" spans="1:2" ht="24.75" customHeight="1"/>
    <row r="63" spans="1:2" ht="24.75" customHeight="1"/>
    <row r="64" spans="1:2" ht="24.75" customHeight="1"/>
    <row r="65" spans="1:13" s="39" customFormat="1" ht="24.75" customHeight="1">
      <c r="A65" s="144" t="s">
        <v>92</v>
      </c>
      <c r="B65" s="144"/>
    </row>
    <row r="66" spans="1:13" ht="24.75" customHeight="1">
      <c r="A66" t="s">
        <v>72</v>
      </c>
    </row>
    <row r="67" spans="1:13" ht="24.75" customHeight="1">
      <c r="A67" t="s">
        <v>73</v>
      </c>
    </row>
    <row r="68" spans="1:13" ht="24.75" customHeight="1">
      <c r="M68" s="40"/>
    </row>
    <row r="69" spans="1:13" s="39" customFormat="1" ht="24.75" customHeight="1">
      <c r="A69" s="144" t="s">
        <v>80</v>
      </c>
      <c r="B69" s="144"/>
      <c r="C69" s="144"/>
      <c r="D69" s="144"/>
      <c r="E69" s="144"/>
      <c r="F69" s="144"/>
      <c r="G69" s="144"/>
      <c r="H69" s="144"/>
    </row>
    <row r="70" spans="1:13" ht="24.75" customHeight="1">
      <c r="A70" t="s">
        <v>78</v>
      </c>
    </row>
    <row r="71" spans="1:13" ht="24.75" customHeight="1">
      <c r="A71" t="s">
        <v>74</v>
      </c>
    </row>
    <row r="72" spans="1:13" ht="24.75" customHeight="1">
      <c r="A72" t="s">
        <v>76</v>
      </c>
    </row>
    <row r="73" spans="1:13" ht="24.75" customHeight="1"/>
    <row r="74" spans="1:13" ht="24.75" customHeight="1"/>
    <row r="75" spans="1:13" ht="24.75" customHeight="1"/>
    <row r="76" spans="1:13" ht="24.75" customHeight="1"/>
    <row r="77" spans="1:13" ht="24.75" customHeight="1"/>
    <row r="78" spans="1:13" ht="24.75" customHeight="1"/>
    <row r="79" spans="1:13" ht="24.75" customHeight="1"/>
    <row r="80" spans="1:13" ht="24.75" customHeight="1"/>
    <row r="81" spans="1:13" ht="24.75" customHeight="1"/>
    <row r="82" spans="1:13" ht="24.75" customHeight="1"/>
    <row r="83" spans="1:13" ht="24.75" customHeight="1">
      <c r="A83" t="s">
        <v>77</v>
      </c>
    </row>
    <row r="84" spans="1:13" ht="24.75" customHeight="1">
      <c r="A84" t="s">
        <v>75</v>
      </c>
    </row>
    <row r="85" spans="1:13" ht="24.75" customHeight="1">
      <c r="A85" t="s">
        <v>79</v>
      </c>
    </row>
    <row r="86" spans="1:13" ht="24.75" customHeight="1"/>
    <row r="87" spans="1:13" ht="24.75" customHeight="1"/>
    <row r="88" spans="1:13" ht="24.75" customHeight="1"/>
    <row r="89" spans="1:13" ht="24.75" customHeight="1"/>
    <row r="90" spans="1:13" ht="24.75" customHeight="1"/>
    <row r="91" spans="1:13" ht="24.75" customHeight="1"/>
    <row r="92" spans="1:13" ht="24.75" customHeight="1"/>
    <row r="93" spans="1:13" ht="24.75" customHeight="1"/>
    <row r="94" spans="1:13" ht="24.75" customHeight="1"/>
    <row r="95" spans="1:13" ht="24.75" customHeight="1"/>
    <row r="96" spans="1:13" ht="24.75" customHeight="1">
      <c r="M96" s="40"/>
    </row>
    <row r="97" spans="1:13" s="39" customFormat="1" ht="24.75" customHeight="1">
      <c r="A97" s="144" t="s">
        <v>84</v>
      </c>
      <c r="B97" s="144"/>
      <c r="C97" s="144"/>
      <c r="D97" s="144"/>
      <c r="E97" s="144"/>
      <c r="F97" s="144"/>
      <c r="G97" s="144"/>
      <c r="H97" s="144"/>
    </row>
    <row r="98" spans="1:13" ht="24.75" customHeight="1">
      <c r="A98" t="s">
        <v>81</v>
      </c>
    </row>
    <row r="99" spans="1:13" ht="24.75" customHeight="1">
      <c r="A99" t="s">
        <v>82</v>
      </c>
    </row>
    <row r="100" spans="1:13" ht="24.75" customHeight="1">
      <c r="A100" t="s">
        <v>83</v>
      </c>
    </row>
    <row r="101" spans="1:13" ht="24.75" customHeight="1"/>
    <row r="102" spans="1:13" ht="24.75" customHeight="1"/>
    <row r="103" spans="1:13" ht="24.75" customHeight="1"/>
    <row r="104" spans="1:13" ht="24.75" customHeight="1"/>
    <row r="105" spans="1:13" ht="24.75" customHeight="1"/>
    <row r="106" spans="1:13" ht="24.75" customHeight="1"/>
    <row r="107" spans="1:13" ht="24.75" customHeight="1"/>
    <row r="108" spans="1:13" ht="24.75" customHeight="1"/>
    <row r="109" spans="1:13" ht="24.75" customHeight="1"/>
    <row r="110" spans="1:13" ht="24.75" customHeight="1"/>
    <row r="111" spans="1:13" ht="24.75" customHeight="1"/>
    <row r="112" spans="1:13" ht="24.75" customHeight="1">
      <c r="M112" s="40"/>
    </row>
    <row r="113" spans="1:8" s="39" customFormat="1" ht="24.75" customHeight="1">
      <c r="A113" s="144" t="s">
        <v>93</v>
      </c>
      <c r="B113" s="144"/>
      <c r="C113" s="144"/>
      <c r="D113" s="144"/>
      <c r="E113" s="144"/>
      <c r="F113" s="144"/>
      <c r="G113" s="144"/>
      <c r="H113" s="144"/>
    </row>
    <row r="114" spans="1:8" ht="24.75" customHeight="1">
      <c r="A114" t="s">
        <v>120</v>
      </c>
    </row>
    <row r="115" spans="1:8" ht="24.75" customHeight="1">
      <c r="A115" t="s">
        <v>86</v>
      </c>
    </row>
    <row r="116" spans="1:8" ht="24.75" customHeight="1">
      <c r="A116" t="s">
        <v>85</v>
      </c>
    </row>
    <row r="117" spans="1:8" ht="24.75" customHeight="1"/>
    <row r="118" spans="1:8" ht="24.75" customHeight="1"/>
    <row r="119" spans="1:8" ht="24.75" customHeight="1"/>
    <row r="120" spans="1:8" ht="24.75" customHeight="1">
      <c r="G120" s="52" t="s">
        <v>118</v>
      </c>
    </row>
    <row r="121" spans="1:8" ht="24.75" customHeight="1">
      <c r="G121" s="52" t="s">
        <v>119</v>
      </c>
    </row>
    <row r="122" spans="1:8" ht="24.75" customHeight="1"/>
    <row r="123" spans="1:8" ht="24.75" customHeight="1"/>
    <row r="124" spans="1:8" ht="24.75" customHeight="1"/>
    <row r="125" spans="1:8" ht="24.75" customHeight="1"/>
    <row r="126" spans="1:8" ht="24.75" customHeight="1"/>
    <row r="127" spans="1:8" ht="24.75" customHeight="1">
      <c r="A127" t="s">
        <v>87</v>
      </c>
      <c r="G127" t="s">
        <v>121</v>
      </c>
    </row>
    <row r="128" spans="1:8" ht="24.75" customHeight="1"/>
    <row r="129" spans="13:13" ht="24.75" customHeight="1"/>
    <row r="130" spans="13:13" ht="24.75" customHeight="1"/>
    <row r="131" spans="13:13" ht="24.75" customHeight="1"/>
    <row r="132" spans="13:13" ht="24.75" customHeight="1"/>
    <row r="133" spans="13:13" ht="24.75" customHeight="1">
      <c r="M133" s="40"/>
    </row>
    <row r="134" spans="13:13" ht="24.75" customHeight="1"/>
    <row r="135" spans="13:13" ht="24.75" customHeight="1"/>
    <row r="136" spans="13:13" ht="24.75" customHeight="1"/>
    <row r="137" spans="13:13" ht="24.75" customHeight="1"/>
    <row r="138" spans="13:13" ht="24.75" customHeight="1"/>
    <row r="139" spans="13:13" ht="24.75" customHeight="1"/>
    <row r="140" spans="13:13" ht="24.75" customHeight="1"/>
    <row r="141" spans="13:13" ht="24.75" customHeight="1"/>
    <row r="142" spans="13:13" ht="24.75" customHeight="1"/>
    <row r="143" spans="13:13" ht="24.75" customHeight="1"/>
    <row r="144" spans="13:13" ht="24.75" customHeight="1"/>
    <row r="145" ht="24.75" customHeight="1"/>
    <row r="146" ht="24.75" customHeight="1"/>
    <row r="147" ht="24.75" customHeight="1"/>
    <row r="148" ht="24.75" customHeight="1"/>
    <row r="149" ht="24.75" customHeight="1"/>
    <row r="150" ht="24.75" customHeight="1"/>
    <row r="151" ht="24.75" customHeight="1"/>
    <row r="152" ht="24.75" customHeight="1"/>
    <row r="153" ht="24.75" customHeight="1"/>
    <row r="154" ht="24.75" customHeight="1"/>
    <row r="155" ht="24.75" customHeight="1"/>
    <row r="156" ht="24.75" customHeight="1"/>
    <row r="157" ht="24.75" customHeight="1"/>
    <row r="158" ht="24.75" customHeight="1"/>
    <row r="159" ht="24.75" customHeight="1"/>
    <row r="160" ht="24.75" customHeight="1"/>
    <row r="161" ht="24.75" customHeight="1"/>
    <row r="162" ht="24.75" customHeight="1"/>
    <row r="163" ht="24.75" customHeight="1"/>
    <row r="164" ht="24.75" customHeight="1"/>
    <row r="165" ht="24.75" customHeight="1"/>
    <row r="166" ht="24.75" customHeight="1"/>
    <row r="167" ht="24.75" customHeight="1"/>
    <row r="168" ht="24.75" customHeight="1"/>
    <row r="169" ht="24.75" customHeight="1"/>
    <row r="170" ht="24.75" customHeight="1"/>
    <row r="171" ht="24.75" customHeight="1"/>
    <row r="172" ht="24.75" customHeight="1"/>
    <row r="173" ht="24.75" customHeight="1"/>
    <row r="174" ht="24.75" customHeight="1"/>
    <row r="175" ht="24.75" customHeight="1"/>
    <row r="176" ht="24.75" customHeight="1"/>
    <row r="177" ht="24.75" customHeight="1"/>
    <row r="178" ht="24.75" customHeight="1"/>
    <row r="179" ht="24.75" customHeight="1"/>
    <row r="180" ht="24.75" customHeight="1"/>
    <row r="181" ht="24.75" customHeight="1"/>
    <row r="182" ht="24.75" customHeight="1"/>
    <row r="183" ht="24.75" customHeight="1"/>
    <row r="184" ht="24.75" customHeight="1"/>
    <row r="185" ht="24.75" customHeight="1"/>
    <row r="186" ht="24.75" customHeight="1"/>
    <row r="187" ht="24.75" customHeight="1"/>
    <row r="188" ht="24.75" customHeight="1"/>
    <row r="189" ht="24.75" customHeight="1"/>
    <row r="190" ht="24.75" customHeight="1"/>
    <row r="191" ht="24.75" customHeight="1"/>
    <row r="192" ht="24.75" customHeight="1"/>
    <row r="193" ht="24.75" customHeight="1"/>
    <row r="194" ht="24.75" customHeight="1"/>
    <row r="195" ht="24.75" customHeight="1"/>
    <row r="196" ht="24.75" customHeight="1"/>
    <row r="197" ht="24.75" customHeight="1"/>
    <row r="198" ht="24.75" customHeight="1"/>
    <row r="199" ht="24.75" customHeight="1"/>
    <row r="200" ht="24.75" customHeight="1"/>
    <row r="201" ht="24.75" customHeight="1"/>
    <row r="202" ht="24.75" customHeight="1"/>
    <row r="203" ht="24.75" customHeight="1"/>
  </sheetData>
  <mergeCells count="8">
    <mergeCell ref="A1:L1"/>
    <mergeCell ref="A113:H113"/>
    <mergeCell ref="A46:B46"/>
    <mergeCell ref="A41:B41"/>
    <mergeCell ref="A51:B51"/>
    <mergeCell ref="A65:B65"/>
    <mergeCell ref="A69:H69"/>
    <mergeCell ref="A97:H97"/>
  </mergeCells>
  <phoneticPr fontId="1"/>
  <pageMargins left="0.70866141732283472" right="0.70866141732283472" top="0.74803149606299213" bottom="0.74803149606299213" header="0.31496062992125984" footer="0.31496062992125984"/>
  <pageSetup paperSize="9" scale="77" firstPageNumber="2" orientation="landscape" useFirstPageNumber="1" r:id="rId1"/>
  <rowBreaks count="4" manualBreakCount="4">
    <brk id="40" max="16383" man="1"/>
    <brk id="68" max="16383" man="1"/>
    <brk id="96" max="16383" man="1"/>
    <brk id="11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7BADA-0979-4D96-AC9A-97A85A7F0DB4}">
  <dimension ref="A1:L108"/>
  <sheetViews>
    <sheetView view="pageBreakPreview" zoomScaleNormal="100" zoomScaleSheetLayoutView="100" workbookViewId="0">
      <selection activeCell="B21" sqref="B21:Q21"/>
    </sheetView>
  </sheetViews>
  <sheetFormatPr defaultRowHeight="13.5"/>
  <sheetData>
    <row r="1" spans="1:12" ht="28.5" customHeight="1">
      <c r="A1" s="143" t="s">
        <v>110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ht="28.5" customHeight="1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ht="21">
      <c r="A3" s="33"/>
    </row>
    <row r="4" spans="1:12" ht="21">
      <c r="A4" s="33"/>
    </row>
    <row r="5" spans="1:12" ht="21">
      <c r="A5" s="33"/>
    </row>
    <row r="6" spans="1:12" ht="21">
      <c r="A6" s="33"/>
    </row>
    <row r="7" spans="1:12" ht="21">
      <c r="A7" s="33"/>
    </row>
    <row r="8" spans="1:12" ht="21">
      <c r="A8" s="33"/>
    </row>
    <row r="9" spans="1:12" ht="21">
      <c r="A9" s="33"/>
    </row>
    <row r="10" spans="1:12" ht="21">
      <c r="A10" s="33"/>
    </row>
    <row r="11" spans="1:12" ht="21">
      <c r="A11" s="33"/>
    </row>
    <row r="12" spans="1:12" ht="21">
      <c r="A12" s="33"/>
    </row>
    <row r="13" spans="1:12" ht="21">
      <c r="A13" s="33"/>
    </row>
    <row r="31" spans="1:1" s="38" customFormat="1" ht="24.75" customHeight="1">
      <c r="A31" s="38" t="s">
        <v>64</v>
      </c>
    </row>
    <row r="32" spans="1:1" s="38" customFormat="1" ht="24.75" customHeight="1">
      <c r="A32" s="31" t="s">
        <v>65</v>
      </c>
    </row>
    <row r="33" spans="1:6" s="31" customFormat="1" ht="24.75" customHeight="1">
      <c r="A33" s="31" t="s">
        <v>89</v>
      </c>
    </row>
    <row r="34" spans="1:6" ht="24.75" customHeight="1">
      <c r="A34" s="31" t="s">
        <v>61</v>
      </c>
    </row>
    <row r="35" spans="1:6" ht="24.75" customHeight="1">
      <c r="A35" s="37" t="s">
        <v>90</v>
      </c>
    </row>
    <row r="36" spans="1:6" ht="24.75" customHeight="1"/>
    <row r="37" spans="1:6" s="39" customFormat="1" ht="24.75" customHeight="1">
      <c r="A37" s="144" t="s">
        <v>63</v>
      </c>
      <c r="B37" s="144"/>
    </row>
    <row r="38" spans="1:6" ht="24.75" customHeight="1">
      <c r="A38" t="s">
        <v>66</v>
      </c>
    </row>
    <row r="39" spans="1:6" ht="24.75" customHeight="1"/>
    <row r="40" spans="1:6" ht="24.75" customHeight="1">
      <c r="A40" s="40" t="s">
        <v>67</v>
      </c>
      <c r="F40" s="41" t="s">
        <v>68</v>
      </c>
    </row>
    <row r="41" spans="1:6" ht="24.75" customHeight="1"/>
    <row r="42" spans="1:6" s="39" customFormat="1" ht="24.75" customHeight="1">
      <c r="A42" s="144" t="s">
        <v>69</v>
      </c>
      <c r="B42" s="144"/>
    </row>
    <row r="43" spans="1:6" ht="24.75" customHeight="1">
      <c r="A43" t="s">
        <v>94</v>
      </c>
    </row>
    <row r="44" spans="1:6" ht="24.75" customHeight="1">
      <c r="A44" t="s">
        <v>95</v>
      </c>
    </row>
    <row r="45" spans="1:6" ht="24.75" customHeight="1">
      <c r="A45" t="s">
        <v>96</v>
      </c>
    </row>
    <row r="46" spans="1:6" ht="24.75" customHeight="1"/>
    <row r="47" spans="1:6" s="39" customFormat="1" ht="24.75" customHeight="1">
      <c r="A47" s="144" t="s">
        <v>71</v>
      </c>
      <c r="B47" s="144"/>
    </row>
    <row r="48" spans="1:6" ht="24.75" customHeight="1">
      <c r="A48" t="s">
        <v>72</v>
      </c>
    </row>
    <row r="49" spans="1:8" ht="24.75" customHeight="1">
      <c r="A49" t="s">
        <v>73</v>
      </c>
    </row>
    <row r="50" spans="1:8" ht="24.75" customHeight="1"/>
    <row r="51" spans="1:8" s="39" customFormat="1" ht="24.75" customHeight="1">
      <c r="A51" s="144" t="s">
        <v>97</v>
      </c>
      <c r="B51" s="144"/>
      <c r="C51" s="144"/>
      <c r="D51" s="144"/>
      <c r="E51" s="144"/>
      <c r="F51" s="144"/>
      <c r="G51" s="144"/>
      <c r="H51" s="144"/>
    </row>
    <row r="52" spans="1:8" s="39" customFormat="1" ht="24.75" customHeight="1">
      <c r="A52" s="43" t="s">
        <v>101</v>
      </c>
      <c r="B52" s="38"/>
      <c r="C52" s="38"/>
      <c r="D52" s="38"/>
      <c r="E52" s="38"/>
      <c r="F52" s="38"/>
      <c r="G52" s="38"/>
      <c r="H52" s="38"/>
    </row>
    <row r="53" spans="1:8" ht="24.75" customHeight="1">
      <c r="A53" t="s">
        <v>98</v>
      </c>
    </row>
    <row r="54" spans="1:8" ht="24.75" customHeight="1"/>
    <row r="55" spans="1:8" ht="24.75" customHeight="1"/>
    <row r="56" spans="1:8" ht="24.75" customHeight="1"/>
    <row r="57" spans="1:8" ht="24.75" customHeight="1"/>
    <row r="58" spans="1:8" ht="24.75" customHeight="1"/>
    <row r="59" spans="1:8" ht="24.75" customHeight="1"/>
    <row r="60" spans="1:8" ht="24.75" customHeight="1"/>
    <row r="61" spans="1:8" ht="24.75" customHeight="1"/>
    <row r="62" spans="1:8" ht="24.75" customHeight="1"/>
    <row r="63" spans="1:8" ht="24.75" customHeight="1"/>
    <row r="64" spans="1:8" ht="24.75" customHeight="1">
      <c r="A64" t="s">
        <v>99</v>
      </c>
    </row>
    <row r="65" spans="1:1" ht="24.75" customHeight="1">
      <c r="A65" t="s">
        <v>100</v>
      </c>
    </row>
    <row r="66" spans="1:1" ht="24.75" customHeight="1">
      <c r="A66" t="s">
        <v>104</v>
      </c>
    </row>
    <row r="67" spans="1:1" ht="24.75" customHeight="1">
      <c r="A67" t="s">
        <v>105</v>
      </c>
    </row>
    <row r="68" spans="1:1" ht="24.75" customHeight="1"/>
    <row r="69" spans="1:1" ht="24.75" customHeight="1"/>
    <row r="70" spans="1:1" ht="24.75" customHeight="1"/>
    <row r="71" spans="1:1" ht="24.75" customHeight="1"/>
    <row r="72" spans="1:1" ht="24.75" customHeight="1"/>
    <row r="73" spans="1:1" ht="24.75" customHeight="1">
      <c r="A73" t="s">
        <v>106</v>
      </c>
    </row>
    <row r="74" spans="1:1" ht="24.75" customHeight="1">
      <c r="A74" s="44" t="s">
        <v>102</v>
      </c>
    </row>
    <row r="75" spans="1:1" ht="24.75" customHeight="1"/>
    <row r="76" spans="1:1" ht="24.75" customHeight="1"/>
    <row r="77" spans="1:1" ht="24.75" customHeight="1"/>
    <row r="78" spans="1:1" ht="24.75" customHeight="1"/>
    <row r="79" spans="1:1" ht="24.75" customHeight="1"/>
    <row r="80" spans="1:1" ht="24.75" customHeight="1"/>
    <row r="81" spans="1:1" ht="24.75" customHeight="1"/>
    <row r="82" spans="1:1" ht="24.75" customHeight="1"/>
    <row r="83" spans="1:1" ht="24.75" customHeight="1"/>
    <row r="84" spans="1:1" ht="24.75" customHeight="1"/>
    <row r="85" spans="1:1" ht="24.75" customHeight="1">
      <c r="A85" t="s">
        <v>103</v>
      </c>
    </row>
    <row r="86" spans="1:1" ht="24.75" customHeight="1">
      <c r="A86" t="s">
        <v>107</v>
      </c>
    </row>
    <row r="87" spans="1:1" ht="24.75" customHeight="1">
      <c r="A87" t="s">
        <v>108</v>
      </c>
    </row>
    <row r="88" spans="1:1" ht="24.75" customHeight="1">
      <c r="A88" t="s">
        <v>109</v>
      </c>
    </row>
    <row r="89" spans="1:1" ht="24.75" customHeight="1"/>
    <row r="90" spans="1:1" ht="24.75" customHeight="1"/>
    <row r="91" spans="1:1" ht="24.75" customHeight="1"/>
    <row r="92" spans="1:1" ht="24.75" customHeight="1"/>
    <row r="93" spans="1:1" ht="24.75" customHeight="1"/>
    <row r="94" spans="1:1" ht="24.75" customHeight="1"/>
    <row r="95" spans="1:1" ht="24.75" customHeight="1"/>
    <row r="96" spans="1:1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</sheetData>
  <mergeCells count="5">
    <mergeCell ref="A1:L1"/>
    <mergeCell ref="A37:B37"/>
    <mergeCell ref="A47:B47"/>
    <mergeCell ref="A51:H51"/>
    <mergeCell ref="A42:B42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0" firstPageNumber="7" orientation="landscape" useFirstPageNumber="1" r:id="rId1"/>
  <rowBreaks count="4" manualBreakCount="4">
    <brk id="36" max="16383" man="1"/>
    <brk id="50" max="16383" man="1"/>
    <brk id="72" max="16383" man="1"/>
    <brk id="84" max="11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C4E46-5E0C-4CBC-B63B-373321D820A3}">
  <sheetPr codeName="Sheet7"/>
  <dimension ref="A2:AD28"/>
  <sheetViews>
    <sheetView zoomScaleNormal="100" workbookViewId="0">
      <pane xSplit="2" ySplit="2" topLeftCell="C3" activePane="bottomRight" state="frozen"/>
      <selection activeCell="A7" sqref="A7:XFD7"/>
      <selection pane="topRight" activeCell="A7" sqref="A7:XFD7"/>
      <selection pane="bottomLeft" activeCell="A7" sqref="A7:XFD7"/>
      <selection pane="bottomRight" activeCell="B10" sqref="B10"/>
    </sheetView>
  </sheetViews>
  <sheetFormatPr defaultRowHeight="18.75"/>
  <cols>
    <col min="1" max="1" width="4.1796875" style="4" customWidth="1"/>
    <col min="2" max="2" width="13.1796875" style="4" customWidth="1"/>
    <col min="3" max="29" width="12.90625" style="5" customWidth="1"/>
    <col min="30" max="16384" width="8.7265625" style="4"/>
  </cols>
  <sheetData>
    <row r="2" spans="1:29" s="1" customFormat="1" ht="19.5">
      <c r="A2" s="1" t="s">
        <v>3</v>
      </c>
      <c r="B2" s="2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>
      <c r="A3" s="4">
        <f>ROW()-2</f>
        <v>1</v>
      </c>
      <c r="B3" s="53" t="s">
        <v>4</v>
      </c>
    </row>
    <row r="4" spans="1:29">
      <c r="A4" s="4">
        <f t="shared" ref="A4:A25" si="0">ROW()-2</f>
        <v>2</v>
      </c>
      <c r="B4" s="53" t="s">
        <v>5</v>
      </c>
    </row>
    <row r="5" spans="1:29">
      <c r="A5" s="4">
        <f t="shared" si="0"/>
        <v>3</v>
      </c>
      <c r="B5" s="53" t="s">
        <v>122</v>
      </c>
    </row>
    <row r="6" spans="1:29">
      <c r="A6" s="4">
        <f t="shared" si="0"/>
        <v>4</v>
      </c>
      <c r="B6" s="53" t="s">
        <v>123</v>
      </c>
    </row>
    <row r="7" spans="1:29">
      <c r="A7" s="4">
        <f t="shared" si="0"/>
        <v>5</v>
      </c>
      <c r="B7" s="53" t="s">
        <v>124</v>
      </c>
    </row>
    <row r="8" spans="1:29">
      <c r="A8" s="4">
        <f t="shared" si="0"/>
        <v>6</v>
      </c>
      <c r="B8" s="53" t="s">
        <v>125</v>
      </c>
    </row>
    <row r="9" spans="1:29">
      <c r="A9" s="4">
        <f t="shared" si="0"/>
        <v>7</v>
      </c>
      <c r="B9" s="53" t="s">
        <v>145</v>
      </c>
    </row>
    <row r="10" spans="1:29">
      <c r="A10" s="4">
        <f t="shared" si="0"/>
        <v>8</v>
      </c>
      <c r="B10" s="53" t="s">
        <v>126</v>
      </c>
    </row>
    <row r="11" spans="1:29">
      <c r="A11" s="4">
        <f t="shared" si="0"/>
        <v>9</v>
      </c>
      <c r="B11" s="53" t="s">
        <v>127</v>
      </c>
    </row>
    <row r="12" spans="1:29">
      <c r="A12" s="4">
        <f t="shared" si="0"/>
        <v>10</v>
      </c>
      <c r="B12" s="53" t="s">
        <v>128</v>
      </c>
    </row>
    <row r="13" spans="1:29">
      <c r="A13" s="4">
        <f t="shared" si="0"/>
        <v>11</v>
      </c>
      <c r="B13" s="53" t="s">
        <v>6</v>
      </c>
    </row>
    <row r="14" spans="1:29">
      <c r="A14" s="4">
        <f t="shared" si="0"/>
        <v>12</v>
      </c>
      <c r="B14" s="53" t="s">
        <v>7</v>
      </c>
    </row>
    <row r="15" spans="1:29">
      <c r="A15" s="4">
        <f t="shared" si="0"/>
        <v>13</v>
      </c>
      <c r="B15" s="53" t="s">
        <v>129</v>
      </c>
    </row>
    <row r="16" spans="1:29">
      <c r="A16" s="4">
        <f t="shared" si="0"/>
        <v>14</v>
      </c>
      <c r="B16" s="53" t="s">
        <v>8</v>
      </c>
    </row>
    <row r="17" spans="1:30">
      <c r="A17" s="4">
        <f t="shared" si="0"/>
        <v>15</v>
      </c>
      <c r="B17" s="53" t="s">
        <v>9</v>
      </c>
    </row>
    <row r="18" spans="1:30">
      <c r="A18" s="4">
        <f t="shared" si="0"/>
        <v>16</v>
      </c>
      <c r="B18" s="53" t="s">
        <v>130</v>
      </c>
    </row>
    <row r="19" spans="1:30">
      <c r="A19" s="4">
        <f t="shared" si="0"/>
        <v>17</v>
      </c>
      <c r="B19" s="53" t="s">
        <v>10</v>
      </c>
    </row>
    <row r="20" spans="1:30">
      <c r="A20" s="4">
        <f t="shared" si="0"/>
        <v>18</v>
      </c>
      <c r="B20" s="53" t="s">
        <v>11</v>
      </c>
    </row>
    <row r="21" spans="1:30">
      <c r="A21" s="4">
        <f t="shared" si="0"/>
        <v>19</v>
      </c>
      <c r="B21" s="53" t="s">
        <v>12</v>
      </c>
    </row>
    <row r="22" spans="1:30">
      <c r="A22" s="4">
        <f t="shared" si="0"/>
        <v>20</v>
      </c>
      <c r="B22" s="53" t="s">
        <v>131</v>
      </c>
    </row>
    <row r="23" spans="1:30">
      <c r="A23" s="4">
        <f t="shared" si="0"/>
        <v>21</v>
      </c>
      <c r="B23" s="53" t="s">
        <v>132</v>
      </c>
    </row>
    <row r="24" spans="1:30">
      <c r="A24" s="4">
        <f t="shared" si="0"/>
        <v>22</v>
      </c>
      <c r="B24" s="53" t="s">
        <v>133</v>
      </c>
    </row>
    <row r="25" spans="1:30">
      <c r="A25" s="4">
        <f t="shared" si="0"/>
        <v>23</v>
      </c>
      <c r="B25" s="53" t="s">
        <v>134</v>
      </c>
    </row>
    <row r="26" spans="1:30" s="5" customFormat="1">
      <c r="A26" s="4">
        <f t="shared" ref="A26:A28" si="1">ROW()-2</f>
        <v>24</v>
      </c>
      <c r="B26" s="53" t="s">
        <v>135</v>
      </c>
      <c r="AD26" s="4"/>
    </row>
    <row r="27" spans="1:30" s="5" customFormat="1">
      <c r="A27" s="4">
        <f t="shared" si="1"/>
        <v>25</v>
      </c>
      <c r="B27" s="53" t="s">
        <v>136</v>
      </c>
      <c r="AD27" s="4"/>
    </row>
    <row r="28" spans="1:30" s="5" customFormat="1">
      <c r="A28" s="4">
        <f t="shared" si="1"/>
        <v>26</v>
      </c>
      <c r="B28" s="53" t="s">
        <v>13</v>
      </c>
      <c r="AD28" s="4"/>
    </row>
  </sheetData>
  <sheetProtection sheet="1" objects="1" scenarios="1"/>
  <phoneticPr fontId="1"/>
  <pageMargins left="0.70866141732283472" right="0.70866141732283472" top="0.74803149606299213" bottom="0.74803149606299213" header="0.31496062992125984" footer="0.31496062992125984"/>
  <pageSetup paperSize="9" scale="7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①企業情報シート(提出不要)</vt:lpstr>
      <vt:lpstr>②請求書</vt:lpstr>
      <vt:lpstr>請求書（記入例）</vt:lpstr>
      <vt:lpstr>【マニュアル】事前情報入力シート</vt:lpstr>
      <vt:lpstr>【マニュアル】①契約工事</vt:lpstr>
      <vt:lpstr>【マニュアル】②契約外工事</vt:lpstr>
      <vt:lpstr>科目リスト</vt:lpstr>
      <vt:lpstr>【マニュアル】②契約外工事!Print_Area</vt:lpstr>
      <vt:lpstr>【マニュアル】事前情報入力シート!Print_Area</vt:lpstr>
      <vt:lpstr>'①企業情報シート(提出不要)'!Print_Area</vt:lpstr>
      <vt:lpstr>②請求書!Print_Area</vt:lpstr>
      <vt:lpstr>科目リスト!Print_Area</vt:lpstr>
      <vt:lpstr>'請求書（記入例）'!Print_Area</vt:lpstr>
      <vt:lpstr>'①企業情報シート(提出不要)'!リセット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 kaku</dc:creator>
  <cp:lastModifiedBy>user07</cp:lastModifiedBy>
  <cp:lastPrinted>2025-03-12T07:27:37Z</cp:lastPrinted>
  <dcterms:created xsi:type="dcterms:W3CDTF">2024-07-12T08:06:30Z</dcterms:created>
  <dcterms:modified xsi:type="dcterms:W3CDTF">2025-03-24T04:50:13Z</dcterms:modified>
</cp:coreProperties>
</file>